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роверка зананий\"/>
    </mc:Choice>
  </mc:AlternateContent>
  <bookViews>
    <workbookView xWindow="0" yWindow="0" windowWidth="23655" windowHeight="11625" activeTab="2"/>
  </bookViews>
  <sheets>
    <sheet name="Общая" sheetId="1" r:id="rId1"/>
    <sheet name="на утверждение" sheetId="3" r:id="rId2"/>
    <sheet name="пропуск" sheetId="4" r:id="rId3"/>
  </sheets>
  <definedNames>
    <definedName name="_xlnm.Print_Area" localSheetId="1">'на утверждение'!$B$1:$J$43</definedName>
    <definedName name="_xlnm.Print_Area" localSheetId="0">Общая!$A$1:$V$31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D4" i="4"/>
  <c r="E4" i="4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16" i="3"/>
  <c r="D16" i="3"/>
  <c r="E16" i="3"/>
  <c r="F16" i="3"/>
  <c r="G16" i="3"/>
  <c r="H16" i="3"/>
  <c r="I16" i="3"/>
  <c r="C17" i="3"/>
  <c r="D17" i="3"/>
  <c r="E17" i="3"/>
  <c r="F17" i="3"/>
  <c r="G17" i="3"/>
  <c r="H17" i="3"/>
  <c r="I17" i="3"/>
  <c r="C18" i="3"/>
  <c r="D18" i="3"/>
  <c r="E18" i="3"/>
  <c r="F18" i="3"/>
  <c r="G18" i="3"/>
  <c r="H18" i="3"/>
  <c r="I18" i="3"/>
  <c r="C19" i="3"/>
  <c r="D19" i="3"/>
  <c r="E19" i="3"/>
  <c r="F19" i="3"/>
  <c r="G19" i="3"/>
  <c r="H19" i="3"/>
  <c r="I19" i="3"/>
  <c r="C20" i="3"/>
  <c r="D20" i="3"/>
  <c r="E20" i="3"/>
  <c r="F20" i="3"/>
  <c r="G20" i="3"/>
  <c r="H20" i="3"/>
  <c r="I20" i="3"/>
  <c r="C21" i="3"/>
  <c r="D21" i="3"/>
  <c r="E21" i="3"/>
  <c r="F21" i="3"/>
  <c r="G21" i="3"/>
  <c r="H21" i="3"/>
  <c r="I21" i="3"/>
  <c r="C22" i="3"/>
  <c r="D22" i="3"/>
  <c r="E22" i="3"/>
  <c r="F22" i="3"/>
  <c r="G22" i="3"/>
  <c r="H22" i="3"/>
  <c r="I22" i="3"/>
  <c r="C23" i="3"/>
  <c r="D23" i="3"/>
  <c r="E23" i="3"/>
  <c r="F23" i="3"/>
  <c r="G23" i="3"/>
  <c r="H23" i="3"/>
  <c r="I23" i="3"/>
  <c r="C24" i="3"/>
  <c r="D24" i="3"/>
  <c r="E24" i="3"/>
  <c r="F24" i="3"/>
  <c r="G24" i="3"/>
  <c r="H24" i="3"/>
  <c r="I24" i="3"/>
  <c r="C25" i="3"/>
  <c r="D25" i="3"/>
  <c r="E25" i="3"/>
  <c r="F25" i="3"/>
  <c r="G25" i="3"/>
  <c r="H25" i="3"/>
  <c r="I25" i="3"/>
  <c r="C26" i="3"/>
  <c r="D26" i="3"/>
  <c r="E26" i="3"/>
  <c r="F26" i="3"/>
  <c r="G26" i="3"/>
  <c r="H26" i="3"/>
  <c r="I26" i="3"/>
  <c r="C27" i="3"/>
  <c r="D27" i="3"/>
  <c r="E27" i="3"/>
  <c r="F27" i="3"/>
  <c r="G27" i="3"/>
  <c r="H27" i="3"/>
  <c r="I27" i="3"/>
  <c r="C28" i="3"/>
  <c r="D28" i="3"/>
  <c r="E28" i="3"/>
  <c r="F28" i="3"/>
  <c r="G28" i="3"/>
  <c r="H28" i="3"/>
  <c r="I28" i="3"/>
  <c r="C29" i="3"/>
  <c r="D29" i="3"/>
  <c r="E29" i="3"/>
  <c r="F29" i="3"/>
  <c r="G29" i="3"/>
  <c r="H29" i="3"/>
  <c r="I29" i="3"/>
  <c r="C30" i="3"/>
  <c r="D30" i="3"/>
  <c r="E30" i="3"/>
  <c r="F30" i="3"/>
  <c r="G30" i="3"/>
  <c r="H30" i="3"/>
  <c r="I30" i="3"/>
  <c r="C31" i="3"/>
  <c r="D31" i="3"/>
  <c r="E31" i="3"/>
  <c r="F31" i="3"/>
  <c r="G31" i="3"/>
  <c r="H31" i="3"/>
  <c r="I31" i="3"/>
  <c r="C32" i="3"/>
  <c r="D32" i="3"/>
  <c r="E32" i="3"/>
  <c r="F32" i="3"/>
  <c r="G32" i="3"/>
  <c r="H32" i="3"/>
  <c r="I32" i="3"/>
  <c r="C33" i="3"/>
  <c r="D33" i="3"/>
  <c r="E33" i="3"/>
  <c r="F33" i="3"/>
  <c r="G33" i="3"/>
  <c r="H33" i="3"/>
  <c r="I33" i="3"/>
  <c r="C34" i="3"/>
  <c r="D34" i="3"/>
  <c r="E34" i="3"/>
  <c r="F34" i="3"/>
  <c r="G34" i="3"/>
  <c r="H34" i="3"/>
  <c r="I34" i="3"/>
  <c r="C35" i="3"/>
  <c r="D35" i="3"/>
  <c r="E35" i="3"/>
  <c r="F35" i="3"/>
  <c r="G35" i="3"/>
  <c r="H35" i="3"/>
  <c r="I35" i="3"/>
  <c r="C36" i="3"/>
  <c r="D36" i="3"/>
  <c r="E36" i="3"/>
  <c r="F36" i="3"/>
  <c r="G36" i="3"/>
  <c r="H36" i="3"/>
  <c r="I36" i="3"/>
  <c r="C37" i="3"/>
  <c r="D37" i="3"/>
  <c r="E37" i="3"/>
  <c r="F37" i="3"/>
  <c r="G37" i="3"/>
  <c r="H37" i="3"/>
  <c r="I37" i="3"/>
  <c r="C38" i="3"/>
  <c r="D38" i="3"/>
  <c r="E38" i="3"/>
  <c r="F38" i="3"/>
  <c r="G38" i="3"/>
  <c r="H38" i="3"/>
  <c r="I38" i="3"/>
  <c r="C39" i="3"/>
  <c r="D39" i="3"/>
  <c r="E39" i="3"/>
  <c r="F39" i="3"/>
  <c r="G39" i="3"/>
  <c r="H39" i="3"/>
  <c r="I39" i="3"/>
  <c r="C40" i="3"/>
  <c r="D40" i="3"/>
  <c r="E40" i="3"/>
  <c r="F40" i="3"/>
  <c r="G40" i="3"/>
  <c r="H40" i="3"/>
  <c r="I40" i="3"/>
  <c r="C41" i="3"/>
  <c r="D41" i="3"/>
  <c r="E41" i="3"/>
  <c r="F41" i="3"/>
  <c r="G41" i="3"/>
  <c r="H41" i="3"/>
  <c r="I41" i="3"/>
  <c r="C42" i="3"/>
  <c r="D42" i="3"/>
  <c r="E42" i="3"/>
  <c r="F42" i="3"/>
  <c r="G42" i="3"/>
  <c r="H42" i="3"/>
  <c r="I42" i="3"/>
  <c r="C43" i="3"/>
  <c r="D43" i="3"/>
  <c r="E43" i="3"/>
  <c r="F43" i="3"/>
  <c r="G43" i="3"/>
  <c r="H43" i="3"/>
  <c r="I43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17" i="3" l="1"/>
  <c r="B18" i="3"/>
  <c r="B19" i="3"/>
  <c r="E10" i="1"/>
  <c r="E9" i="1"/>
  <c r="E8" i="1"/>
  <c r="E27" i="1"/>
  <c r="E26" i="1"/>
  <c r="E25" i="1"/>
  <c r="E24" i="1"/>
  <c r="E3" i="4" l="1"/>
  <c r="E23" i="1"/>
  <c r="E22" i="1"/>
  <c r="E21" i="1"/>
  <c r="E20" i="1"/>
  <c r="E19" i="1"/>
  <c r="E18" i="1"/>
  <c r="E17" i="1"/>
  <c r="E29" i="1" l="1"/>
  <c r="D3" i="4" l="1"/>
  <c r="E16" i="1"/>
  <c r="E15" i="1"/>
  <c r="E14" i="1"/>
  <c r="E13" i="1"/>
  <c r="E12" i="1"/>
  <c r="E11" i="1"/>
  <c r="E31" i="1"/>
  <c r="H15" i="3" l="1"/>
  <c r="E30" i="1" l="1"/>
  <c r="E28" i="1"/>
  <c r="E7" i="1"/>
  <c r="E6" i="1"/>
  <c r="E5" i="1"/>
  <c r="E4" i="1"/>
  <c r="E3" i="1" l="1"/>
  <c r="C3" i="4"/>
  <c r="I15" i="3"/>
  <c r="G15" i="3"/>
  <c r="F15" i="3"/>
  <c r="E15" i="3"/>
  <c r="D15" i="3"/>
  <c r="C15" i="3"/>
  <c r="B3" i="1"/>
  <c r="B4" i="1" s="1"/>
  <c r="B16" i="3" s="1"/>
  <c r="B15" i="3" l="1"/>
  <c r="C11" i="3"/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</calcChain>
</file>

<file path=xl/sharedStrings.xml><?xml version="1.0" encoding="utf-8"?>
<sst xmlns="http://schemas.openxmlformats.org/spreadsheetml/2006/main" count="394" uniqueCount="187">
  <si>
    <t>ИНН</t>
  </si>
  <si>
    <t>Фамилия</t>
  </si>
  <si>
    <t>Имя</t>
  </si>
  <si>
    <t>Отчество</t>
  </si>
  <si>
    <t>вх. № 
заявления</t>
  </si>
  <si>
    <t>дата 
заявления</t>
  </si>
  <si>
    <t>Наименование 
организации</t>
  </si>
  <si>
    <t>срок 
рассмотрения</t>
  </si>
  <si>
    <t>№ 
п/п</t>
  </si>
  <si>
    <t>дата 
рождения</t>
  </si>
  <si>
    <t>Занимаемая должность</t>
  </si>
  <si>
    <t>стаж</t>
  </si>
  <si>
    <t>Причина 
проверки знаний</t>
  </si>
  <si>
    <t>Проверка знаний по следующим Правилам</t>
  </si>
  <si>
    <t>ПТЭТЭ</t>
  </si>
  <si>
    <t>Группа по 
электробезопасности 
(присваиваемая)</t>
  </si>
  <si>
    <t>-</t>
  </si>
  <si>
    <t>Основание для направления 
в комиссию ЦУ Ростехнадзора</t>
  </si>
  <si>
    <t>дата 
проверки 
знаний</t>
  </si>
  <si>
    <t>время 
проверки 
знаний</t>
  </si>
  <si>
    <t>Фамилия, имя, отчество, занимаемая должность и стаж работы в этой должности</t>
  </si>
  <si>
    <t>Категория персонала</t>
  </si>
  <si>
    <t>Покзания температуры</t>
  </si>
  <si>
    <t>Отдел государственного</t>
  </si>
  <si>
    <t>энергетическго надзора по</t>
  </si>
  <si>
    <t>Московской области</t>
  </si>
  <si>
    <t>УТВЕРЖДАЮ:</t>
  </si>
  <si>
    <t>Заместитель руководителя</t>
  </si>
  <si>
    <t>Центрального упрвления Ростехнадзора</t>
  </si>
  <si>
    <t>А.А. Учеваткин</t>
  </si>
  <si>
    <t>"_____"___________ 2021 года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</si>
  <si>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</si>
  <si>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</si>
  <si>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</si>
  <si>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</si>
  <si>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Сведения 
о предыдущей 
проверке</t>
  </si>
  <si>
    <t>Телефон 
исполнителя</t>
  </si>
  <si>
    <t>Сергей</t>
  </si>
  <si>
    <t>главный инженер</t>
  </si>
  <si>
    <t>первичная</t>
  </si>
  <si>
    <t>Фамилия, имя, отчество посетителя</t>
  </si>
  <si>
    <t>Наименование организации</t>
  </si>
  <si>
    <t>Время прибытия, час</t>
  </si>
  <si>
    <t>Температура тела, *С</t>
  </si>
  <si>
    <t>административно-технический персонал</t>
  </si>
  <si>
    <t>ПТЭЭП</t>
  </si>
  <si>
    <t>ответственный за электрохозяйство</t>
  </si>
  <si>
    <t>1 мес</t>
  </si>
  <si>
    <t>внеочередная</t>
  </si>
  <si>
    <t>Александр</t>
  </si>
  <si>
    <t>V до и выше 1000 В</t>
  </si>
  <si>
    <t>очередная</t>
  </si>
  <si>
    <t>ответственный за исправное состояние и безопасную эксплуатацию тепловых установок</t>
  </si>
  <si>
    <t>Викторович</t>
  </si>
  <si>
    <t>Николай</t>
  </si>
  <si>
    <t>Александрович</t>
  </si>
  <si>
    <t>теплоэнергетический персонал</t>
  </si>
  <si>
    <t>210/20207</t>
  </si>
  <si>
    <t>ООО "ВЛ-телеком +"</t>
  </si>
  <si>
    <t>7 мес</t>
  </si>
  <si>
    <t>оперативно-ремонтный персонал</t>
  </si>
  <si>
    <t>Алексей</t>
  </si>
  <si>
    <t>6 лет</t>
  </si>
  <si>
    <t>IV до 1000 В</t>
  </si>
  <si>
    <t>II до 1000 В</t>
  </si>
  <si>
    <t>4 года</t>
  </si>
  <si>
    <t>Владимирович</t>
  </si>
  <si>
    <t>Дмитрий</t>
  </si>
  <si>
    <t>Иванов</t>
  </si>
  <si>
    <t>10 лет</t>
  </si>
  <si>
    <t>2 года</t>
  </si>
  <si>
    <t>Сергеевич</t>
  </si>
  <si>
    <t>член ПДК</t>
  </si>
  <si>
    <t>3 года</t>
  </si>
  <si>
    <t>Андрей</t>
  </si>
  <si>
    <t>Петрович</t>
  </si>
  <si>
    <t>Екатерина</t>
  </si>
  <si>
    <t>Алексеевна</t>
  </si>
  <si>
    <t>210/21745</t>
  </si>
  <si>
    <t>ООО ДОМОДЕДОВО ЭССЕТ МЕНЕДЖМЕНТ"</t>
  </si>
  <si>
    <t>Черных</t>
  </si>
  <si>
    <t>Виктор</t>
  </si>
  <si>
    <t>инженер техобслуживания систем электроснабжения</t>
  </si>
  <si>
    <t>IV до и выше 1000 В</t>
  </si>
  <si>
    <t>Постников</t>
  </si>
  <si>
    <t>Аркадиевич</t>
  </si>
  <si>
    <t>15.05.2020, IV до и выше 1000 В</t>
  </si>
  <si>
    <t>29.09.2018, удовл., III до 1000 В</t>
  </si>
  <si>
    <t>Юрий</t>
  </si>
  <si>
    <t>техник</t>
  </si>
  <si>
    <t>10.12.2020,  III до 1000 В</t>
  </si>
  <si>
    <t>Прудников</t>
  </si>
  <si>
    <t>Анатолий</t>
  </si>
  <si>
    <t>Павлович</t>
  </si>
  <si>
    <t>начальник подгруппы</t>
  </si>
  <si>
    <t>Янютин</t>
  </si>
  <si>
    <t>Дубинин</t>
  </si>
  <si>
    <t>руководитель сервисной службы</t>
  </si>
  <si>
    <t>25.11.2020, V до и выше 1000 В</t>
  </si>
  <si>
    <t>Егоров</t>
  </si>
  <si>
    <t>Илья</t>
  </si>
  <si>
    <t>руководитель ремонтно-строительной службы</t>
  </si>
  <si>
    <t>5 мес</t>
  </si>
  <si>
    <t>25.11.2020, IV до и выше 1000 В</t>
  </si>
  <si>
    <t>Фальшунов</t>
  </si>
  <si>
    <t>руководитель инженерно-технической службы</t>
  </si>
  <si>
    <t>6 мес</t>
  </si>
  <si>
    <t>Старцев</t>
  </si>
  <si>
    <t>Артем</t>
  </si>
  <si>
    <t xml:space="preserve">ведущий инженер-проектировщик </t>
  </si>
  <si>
    <t>4 мес</t>
  </si>
  <si>
    <t>210/21595</t>
  </si>
  <si>
    <t>ООО "СОВМЕТАЛЛ"</t>
  </si>
  <si>
    <t>Силаев</t>
  </si>
  <si>
    <t>Евгений</t>
  </si>
  <si>
    <t>12.03.2020., V до и выше 1000 В</t>
  </si>
  <si>
    <t>210/21873</t>
  </si>
  <si>
    <t>ООО "Компания "Нафта-Хим"</t>
  </si>
  <si>
    <t>Тютюриков</t>
  </si>
  <si>
    <t>08.04.2020., V до и выше 1000 В</t>
  </si>
  <si>
    <t>210/21955</t>
  </si>
  <si>
    <t>ООО "ТЭП"</t>
  </si>
  <si>
    <t>Михайловский</t>
  </si>
  <si>
    <t>Иван</t>
  </si>
  <si>
    <t>Николаевич</t>
  </si>
  <si>
    <t>Кудиков</t>
  </si>
  <si>
    <t>Вячеслав</t>
  </si>
  <si>
    <t>Алексеевич</t>
  </si>
  <si>
    <t>Данилов</t>
  </si>
  <si>
    <t>Письменский</t>
  </si>
  <si>
    <t>Десяцкова</t>
  </si>
  <si>
    <t>Павловна</t>
  </si>
  <si>
    <t>начальник отдела ПБиОТ</t>
  </si>
  <si>
    <t>начальник района</t>
  </si>
  <si>
    <t>8 лет</t>
  </si>
  <si>
    <t>20 лет</t>
  </si>
  <si>
    <t>31 год</t>
  </si>
  <si>
    <t>начальник службы эксплуатации</t>
  </si>
  <si>
    <t>16 лет</t>
  </si>
  <si>
    <t>АО "Мытищинская теплосеть"</t>
  </si>
  <si>
    <t>210/21957</t>
  </si>
  <si>
    <t>Колбасина</t>
  </si>
  <si>
    <t>Надежда</t>
  </si>
  <si>
    <t>04.11.1060</t>
  </si>
  <si>
    <t>начальник отдела промышленной безопасности и охраны труда</t>
  </si>
  <si>
    <t>Красиков</t>
  </si>
  <si>
    <t>Андреевич</t>
  </si>
  <si>
    <t>начальник округа № 1</t>
  </si>
  <si>
    <t>Зозуля</t>
  </si>
  <si>
    <t>начальник оперативно-диспетчерской службы</t>
  </si>
  <si>
    <t>Ярославцев</t>
  </si>
  <si>
    <t>Главный специалист отдела промышленной безопасности и охраны труда</t>
  </si>
  <si>
    <t>210/21973</t>
  </si>
  <si>
    <t>ИП Фазлыев Руслан Чулпанович</t>
  </si>
  <si>
    <t>Ковалев</t>
  </si>
  <si>
    <t>инженер по сервисному обслуживанию котельного оборудования 2 категории</t>
  </si>
  <si>
    <t>0.27808265758</t>
  </si>
  <si>
    <t>Руководящий работник</t>
  </si>
  <si>
    <t>Специалист</t>
  </si>
  <si>
    <t>210/22482</t>
  </si>
  <si>
    <t>ООО "Калиновские ЭС"</t>
  </si>
  <si>
    <t>Генеральный директор</t>
  </si>
  <si>
    <t>9 лет</t>
  </si>
  <si>
    <t>ПТЭЭСИС</t>
  </si>
  <si>
    <t xml:space="preserve">Овчинников </t>
  </si>
  <si>
    <t xml:space="preserve">Андрей </t>
  </si>
  <si>
    <t>Олегович</t>
  </si>
  <si>
    <t xml:space="preserve">Комаров </t>
  </si>
  <si>
    <t xml:space="preserve">Алексей </t>
  </si>
  <si>
    <t>Валерьевич</t>
  </si>
  <si>
    <t>Старший мастер ПУ</t>
  </si>
  <si>
    <t xml:space="preserve">Мазепин </t>
  </si>
  <si>
    <t xml:space="preserve">Роман </t>
  </si>
  <si>
    <t>Игоревич</t>
  </si>
  <si>
    <t>Инженер по испытаниям</t>
  </si>
  <si>
    <t>1 год</t>
  </si>
  <si>
    <t>Сучков</t>
  </si>
  <si>
    <t>Начальник ПТО</t>
  </si>
  <si>
    <t>210/22488</t>
  </si>
  <si>
    <t>ООО "ВР-Ресурс"</t>
  </si>
  <si>
    <t>Казак</t>
  </si>
  <si>
    <t>Михаил</t>
  </si>
  <si>
    <t>Начальник отдела эксплуатации инженерных систем</t>
  </si>
  <si>
    <t>Тоголов</t>
  </si>
  <si>
    <t>Геннадий</t>
  </si>
  <si>
    <t>Начальник группы энергообеспечения</t>
  </si>
  <si>
    <t>Марков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</si>
</sst>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center"/>
    </xf>
    <xf numFmtId="20" fontId="1" fillId="0" borderId="1" xfId="0" applyNumberFormat="1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1"/>
  <sheetViews>
    <sheetView view="pageBreakPreview" zoomScale="70" zoomScaleNormal="70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7" sqref="H7"/>
    </sheetView>
  </sheetViews>
  <sheetFormatPr defaultRowHeight="15.75" x14ac:dyDescent="0.25"/>
  <cols>
    <col min="1" max="1" width="1.7109375" style="2" customWidth="1"/>
    <col min="2" max="2" width="4.7109375" style="2" customWidth="1"/>
    <col min="3" max="3" width="11.7109375" style="2" customWidth="1"/>
    <col min="4" max="5" width="12.7109375" style="2" customWidth="1"/>
    <col min="6" max="6" width="29.28515625" style="13" customWidth="1"/>
    <col min="7" max="7" width="15.7109375" style="2" customWidth="1"/>
    <col min="8" max="8" width="16.7109375" style="2" customWidth="1"/>
    <col min="9" max="9" width="11.7109375" style="2" customWidth="1"/>
    <col min="10" max="10" width="16.7109375" style="2" customWidth="1"/>
    <col min="11" max="11" width="12.7109375" style="2" customWidth="1"/>
    <col min="12" max="12" width="33.7109375" style="13" customWidth="1"/>
    <col min="13" max="13" width="7.7109375" style="2" customWidth="1"/>
    <col min="14" max="14" width="16.7109375" style="2" customWidth="1"/>
    <col min="15" max="15" width="28.28515625" style="2" customWidth="1"/>
    <col min="16" max="16" width="23.5703125" style="2" customWidth="1"/>
    <col min="17" max="17" width="22.7109375" style="2" customWidth="1"/>
    <col min="18" max="18" width="22.42578125" style="2" customWidth="1"/>
    <col min="19" max="19" width="20" style="13" customWidth="1"/>
    <col min="20" max="20" width="12.7109375" style="2" customWidth="1"/>
    <col min="21" max="21" width="10.5703125" style="2" customWidth="1"/>
    <col min="22" max="22" width="30.7109375" style="13" customWidth="1"/>
    <col min="23" max="16384" width="9.140625" style="2"/>
  </cols>
  <sheetData>
    <row r="1" spans="2:24" x14ac:dyDescent="0.25">
      <c r="B1" s="11"/>
      <c r="C1" s="12">
        <v>0.7</v>
      </c>
      <c r="X1" s="20"/>
    </row>
    <row r="2" spans="2:24" ht="63" x14ac:dyDescent="0.25">
      <c r="B2" s="3" t="s">
        <v>8</v>
      </c>
      <c r="C2" s="3" t="s">
        <v>4</v>
      </c>
      <c r="D2" s="3" t="s">
        <v>5</v>
      </c>
      <c r="E2" s="3" t="s">
        <v>7</v>
      </c>
      <c r="F2" s="3" t="s">
        <v>6</v>
      </c>
      <c r="G2" s="1" t="s">
        <v>0</v>
      </c>
      <c r="H2" s="1" t="s">
        <v>1</v>
      </c>
      <c r="I2" s="1" t="s">
        <v>2</v>
      </c>
      <c r="J2" s="1" t="s">
        <v>3</v>
      </c>
      <c r="K2" s="3" t="s">
        <v>9</v>
      </c>
      <c r="L2" s="3" t="s">
        <v>10</v>
      </c>
      <c r="M2" s="1" t="s">
        <v>11</v>
      </c>
      <c r="N2" s="3" t="s">
        <v>12</v>
      </c>
      <c r="O2" s="3" t="s">
        <v>21</v>
      </c>
      <c r="P2" s="3" t="s">
        <v>35</v>
      </c>
      <c r="Q2" s="3" t="s">
        <v>15</v>
      </c>
      <c r="R2" s="3" t="s">
        <v>13</v>
      </c>
      <c r="S2" s="3" t="s">
        <v>17</v>
      </c>
      <c r="T2" s="3" t="s">
        <v>18</v>
      </c>
      <c r="U2" s="3" t="s">
        <v>19</v>
      </c>
      <c r="V2" s="3" t="s">
        <v>36</v>
      </c>
      <c r="X2" s="20"/>
    </row>
    <row r="3" spans="2:24" s="23" customFormat="1" ht="31.5" x14ac:dyDescent="0.25">
      <c r="B3" s="14">
        <f>1</f>
        <v>1</v>
      </c>
      <c r="C3" s="14" t="s">
        <v>78</v>
      </c>
      <c r="D3" s="15">
        <v>44322</v>
      </c>
      <c r="E3" s="15">
        <f t="shared" ref="E3" si="0">D3+30</f>
        <v>44352</v>
      </c>
      <c r="F3" s="16" t="s">
        <v>79</v>
      </c>
      <c r="G3" s="22">
        <v>5009096987</v>
      </c>
      <c r="H3" s="14" t="s">
        <v>80</v>
      </c>
      <c r="I3" s="14" t="s">
        <v>81</v>
      </c>
      <c r="J3" s="14" t="s">
        <v>55</v>
      </c>
      <c r="K3" s="15">
        <v>34074</v>
      </c>
      <c r="L3" s="16" t="s">
        <v>82</v>
      </c>
      <c r="M3" s="14" t="s">
        <v>47</v>
      </c>
      <c r="N3" s="14" t="s">
        <v>48</v>
      </c>
      <c r="O3" s="16" t="s">
        <v>44</v>
      </c>
      <c r="P3" s="18" t="s">
        <v>86</v>
      </c>
      <c r="Q3" s="14" t="s">
        <v>83</v>
      </c>
      <c r="R3" s="14" t="s">
        <v>45</v>
      </c>
      <c r="S3" s="16" t="s">
        <v>46</v>
      </c>
      <c r="T3" s="15">
        <v>44342</v>
      </c>
      <c r="U3" s="17">
        <v>0.375</v>
      </c>
      <c r="V3" s="17"/>
    </row>
    <row r="4" spans="2:24" s="23" customFormat="1" ht="31.5" x14ac:dyDescent="0.25">
      <c r="B4" s="14">
        <f>B3+1</f>
        <v>2</v>
      </c>
      <c r="C4" s="14" t="s">
        <v>78</v>
      </c>
      <c r="D4" s="15">
        <v>44322</v>
      </c>
      <c r="E4" s="15">
        <f t="shared" ref="E4:E7" si="1">D4+30</f>
        <v>44352</v>
      </c>
      <c r="F4" s="16" t="s">
        <v>79</v>
      </c>
      <c r="G4" s="22">
        <v>5009096987</v>
      </c>
      <c r="H4" s="14" t="s">
        <v>84</v>
      </c>
      <c r="I4" s="14" t="s">
        <v>61</v>
      </c>
      <c r="J4" s="14" t="s">
        <v>85</v>
      </c>
      <c r="K4" s="15">
        <v>25437</v>
      </c>
      <c r="L4" s="16" t="s">
        <v>82</v>
      </c>
      <c r="M4" s="14" t="s">
        <v>73</v>
      </c>
      <c r="N4" s="14" t="s">
        <v>48</v>
      </c>
      <c r="O4" s="16" t="s">
        <v>44</v>
      </c>
      <c r="P4" s="18" t="s">
        <v>87</v>
      </c>
      <c r="Q4" s="14" t="s">
        <v>63</v>
      </c>
      <c r="R4" s="14" t="s">
        <v>45</v>
      </c>
      <c r="S4" s="16" t="s">
        <v>46</v>
      </c>
      <c r="T4" s="15">
        <v>44342</v>
      </c>
      <c r="U4" s="17">
        <v>0.375</v>
      </c>
      <c r="V4" s="17"/>
    </row>
    <row r="5" spans="2:24" s="23" customFormat="1" ht="31.5" x14ac:dyDescent="0.25">
      <c r="B5" s="14">
        <v>3</v>
      </c>
      <c r="C5" s="14" t="s">
        <v>78</v>
      </c>
      <c r="D5" s="15">
        <v>44322</v>
      </c>
      <c r="E5" s="15">
        <f t="shared" si="1"/>
        <v>44352</v>
      </c>
      <c r="F5" s="16" t="s">
        <v>79</v>
      </c>
      <c r="G5" s="22">
        <v>5009096987</v>
      </c>
      <c r="H5" s="14" t="s">
        <v>68</v>
      </c>
      <c r="I5" s="14" t="s">
        <v>88</v>
      </c>
      <c r="J5" s="14" t="s">
        <v>75</v>
      </c>
      <c r="K5" s="15">
        <v>20702</v>
      </c>
      <c r="L5" s="16" t="s">
        <v>89</v>
      </c>
      <c r="M5" s="14" t="s">
        <v>59</v>
      </c>
      <c r="N5" s="14" t="s">
        <v>48</v>
      </c>
      <c r="O5" s="16" t="s">
        <v>44</v>
      </c>
      <c r="P5" s="18" t="s">
        <v>90</v>
      </c>
      <c r="Q5" s="14" t="s">
        <v>63</v>
      </c>
      <c r="R5" s="14" t="s">
        <v>45</v>
      </c>
      <c r="S5" s="16" t="s">
        <v>72</v>
      </c>
      <c r="T5" s="15">
        <v>44342</v>
      </c>
      <c r="U5" s="17">
        <v>0.375</v>
      </c>
      <c r="V5" s="17"/>
    </row>
    <row r="6" spans="2:24" s="23" customFormat="1" ht="31.5" x14ac:dyDescent="0.25">
      <c r="B6" s="14">
        <v>4</v>
      </c>
      <c r="C6" s="14" t="s">
        <v>78</v>
      </c>
      <c r="D6" s="15">
        <v>44322</v>
      </c>
      <c r="E6" s="15">
        <f t="shared" si="1"/>
        <v>44352</v>
      </c>
      <c r="F6" s="16" t="s">
        <v>79</v>
      </c>
      <c r="G6" s="22">
        <v>5009096987</v>
      </c>
      <c r="H6" s="14" t="s">
        <v>91</v>
      </c>
      <c r="I6" s="14" t="s">
        <v>92</v>
      </c>
      <c r="J6" s="14" t="s">
        <v>93</v>
      </c>
      <c r="K6" s="15">
        <v>31020</v>
      </c>
      <c r="L6" s="16" t="s">
        <v>94</v>
      </c>
      <c r="M6" s="14" t="s">
        <v>59</v>
      </c>
      <c r="N6" s="14" t="s">
        <v>39</v>
      </c>
      <c r="O6" s="16" t="s">
        <v>44</v>
      </c>
      <c r="P6" s="18" t="s">
        <v>16</v>
      </c>
      <c r="Q6" s="14" t="s">
        <v>64</v>
      </c>
      <c r="R6" s="14" t="s">
        <v>45</v>
      </c>
      <c r="S6" s="16"/>
      <c r="T6" s="15">
        <v>44342</v>
      </c>
      <c r="U6" s="17">
        <v>0.375</v>
      </c>
      <c r="V6" s="17"/>
    </row>
    <row r="7" spans="2:24" s="23" customFormat="1" ht="31.5" x14ac:dyDescent="0.25">
      <c r="B7" s="14">
        <v>5</v>
      </c>
      <c r="C7" s="14" t="s">
        <v>78</v>
      </c>
      <c r="D7" s="15">
        <v>44322</v>
      </c>
      <c r="E7" s="15">
        <f t="shared" si="1"/>
        <v>44352</v>
      </c>
      <c r="F7" s="16" t="s">
        <v>79</v>
      </c>
      <c r="G7" s="22">
        <v>5009096987</v>
      </c>
      <c r="H7" s="14" t="s">
        <v>95</v>
      </c>
      <c r="I7" s="14" t="s">
        <v>49</v>
      </c>
      <c r="J7" s="14" t="s">
        <v>75</v>
      </c>
      <c r="K7" s="15">
        <v>22818</v>
      </c>
      <c r="L7" s="16" t="s">
        <v>89</v>
      </c>
      <c r="M7" s="14" t="s">
        <v>59</v>
      </c>
      <c r="N7" s="14" t="s">
        <v>48</v>
      </c>
      <c r="O7" s="16" t="s">
        <v>44</v>
      </c>
      <c r="P7" s="18" t="s">
        <v>90</v>
      </c>
      <c r="Q7" s="14" t="s">
        <v>63</v>
      </c>
      <c r="R7" s="14" t="s">
        <v>45</v>
      </c>
      <c r="S7" s="16" t="s">
        <v>72</v>
      </c>
      <c r="T7" s="15">
        <v>44342</v>
      </c>
      <c r="U7" s="17">
        <v>0.375</v>
      </c>
      <c r="V7" s="17"/>
    </row>
    <row r="8" spans="2:24" s="23" customFormat="1" ht="31.5" x14ac:dyDescent="0.25">
      <c r="B8" s="14">
        <v>6</v>
      </c>
      <c r="C8" s="14" t="s">
        <v>178</v>
      </c>
      <c r="D8" s="15">
        <v>44329</v>
      </c>
      <c r="E8" s="15">
        <f>D8+30</f>
        <v>44359</v>
      </c>
      <c r="F8" s="16" t="s">
        <v>179</v>
      </c>
      <c r="G8" s="22">
        <v>5027138478</v>
      </c>
      <c r="H8" s="14" t="s">
        <v>180</v>
      </c>
      <c r="I8" s="14" t="s">
        <v>181</v>
      </c>
      <c r="J8" s="14" t="s">
        <v>53</v>
      </c>
      <c r="K8" s="15">
        <v>27511</v>
      </c>
      <c r="L8" s="16" t="s">
        <v>182</v>
      </c>
      <c r="M8" s="14" t="s">
        <v>70</v>
      </c>
      <c r="N8" s="14" t="s">
        <v>48</v>
      </c>
      <c r="O8" s="16" t="s">
        <v>44</v>
      </c>
      <c r="P8" s="18">
        <v>43976</v>
      </c>
      <c r="Q8" s="14" t="s">
        <v>50</v>
      </c>
      <c r="R8" s="14" t="s">
        <v>45</v>
      </c>
      <c r="S8" s="16" t="s">
        <v>46</v>
      </c>
      <c r="T8" s="15">
        <v>44342</v>
      </c>
      <c r="U8" s="17">
        <v>0.375</v>
      </c>
      <c r="V8" s="17"/>
    </row>
    <row r="9" spans="2:24" s="23" customFormat="1" ht="31.5" x14ac:dyDescent="0.25">
      <c r="B9" s="14">
        <v>7</v>
      </c>
      <c r="C9" s="14" t="s">
        <v>178</v>
      </c>
      <c r="D9" s="15">
        <v>44329</v>
      </c>
      <c r="E9" s="15">
        <f t="shared" ref="E9:E10" si="2">D9+30</f>
        <v>44359</v>
      </c>
      <c r="F9" s="16" t="s">
        <v>179</v>
      </c>
      <c r="G9" s="22">
        <v>5027138478</v>
      </c>
      <c r="H9" s="14" t="s">
        <v>183</v>
      </c>
      <c r="I9" s="14" t="s">
        <v>184</v>
      </c>
      <c r="J9" s="14" t="s">
        <v>66</v>
      </c>
      <c r="K9" s="15">
        <v>25887</v>
      </c>
      <c r="L9" s="16" t="s">
        <v>185</v>
      </c>
      <c r="M9" s="14" t="s">
        <v>175</v>
      </c>
      <c r="N9" s="14" t="s">
        <v>48</v>
      </c>
      <c r="O9" s="16" t="s">
        <v>44</v>
      </c>
      <c r="P9" s="18">
        <v>44134</v>
      </c>
      <c r="Q9" s="14" t="s">
        <v>50</v>
      </c>
      <c r="R9" s="14" t="s">
        <v>45</v>
      </c>
      <c r="S9" s="16" t="s">
        <v>46</v>
      </c>
      <c r="T9" s="15">
        <v>44342</v>
      </c>
      <c r="U9" s="17">
        <v>0.375</v>
      </c>
      <c r="V9" s="17"/>
    </row>
    <row r="10" spans="2:24" s="23" customFormat="1" ht="31.5" x14ac:dyDescent="0.25">
      <c r="B10" s="14">
        <v>8</v>
      </c>
      <c r="C10" s="14" t="s">
        <v>178</v>
      </c>
      <c r="D10" s="15">
        <v>44329</v>
      </c>
      <c r="E10" s="15">
        <f t="shared" si="2"/>
        <v>44359</v>
      </c>
      <c r="F10" s="16" t="s">
        <v>179</v>
      </c>
      <c r="G10" s="22">
        <v>5027138478</v>
      </c>
      <c r="H10" s="14" t="s">
        <v>186</v>
      </c>
      <c r="I10" s="14" t="s">
        <v>74</v>
      </c>
      <c r="J10" s="14" t="s">
        <v>53</v>
      </c>
      <c r="K10" s="15">
        <v>31510</v>
      </c>
      <c r="L10" s="16" t="s">
        <v>182</v>
      </c>
      <c r="M10" s="14" t="s">
        <v>162</v>
      </c>
      <c r="N10" s="14" t="s">
        <v>48</v>
      </c>
      <c r="O10" s="16" t="s">
        <v>44</v>
      </c>
      <c r="P10" s="18">
        <v>44134</v>
      </c>
      <c r="Q10" s="14" t="s">
        <v>83</v>
      </c>
      <c r="R10" s="14" t="s">
        <v>45</v>
      </c>
      <c r="S10" s="16" t="s">
        <v>46</v>
      </c>
      <c r="T10" s="15">
        <v>44342</v>
      </c>
      <c r="U10" s="17">
        <v>0.375</v>
      </c>
      <c r="V10" s="17"/>
    </row>
    <row r="11" spans="2:24" s="23" customFormat="1" ht="31.5" x14ac:dyDescent="0.25">
      <c r="B11" s="14">
        <v>9</v>
      </c>
      <c r="C11" s="14" t="s">
        <v>111</v>
      </c>
      <c r="D11" s="15">
        <v>44321</v>
      </c>
      <c r="E11" s="15">
        <f t="shared" ref="E11:E14" si="3">D11+30</f>
        <v>44351</v>
      </c>
      <c r="F11" s="16" t="s">
        <v>112</v>
      </c>
      <c r="G11" s="22">
        <v>7726298291</v>
      </c>
      <c r="H11" s="14" t="s">
        <v>113</v>
      </c>
      <c r="I11" s="14" t="s">
        <v>114</v>
      </c>
      <c r="J11" s="14" t="s">
        <v>66</v>
      </c>
      <c r="K11" s="15">
        <v>29667</v>
      </c>
      <c r="L11" s="16" t="s">
        <v>38</v>
      </c>
      <c r="M11" s="14" t="s">
        <v>69</v>
      </c>
      <c r="N11" s="14" t="s">
        <v>51</v>
      </c>
      <c r="O11" s="16" t="s">
        <v>44</v>
      </c>
      <c r="P11" s="18" t="s">
        <v>115</v>
      </c>
      <c r="Q11" s="14" t="s">
        <v>50</v>
      </c>
      <c r="R11" s="14" t="s">
        <v>45</v>
      </c>
      <c r="S11" s="16" t="s">
        <v>46</v>
      </c>
      <c r="T11" s="15">
        <v>44342</v>
      </c>
      <c r="U11" s="17">
        <v>0.40277777777777773</v>
      </c>
      <c r="V11" s="17"/>
    </row>
    <row r="12" spans="2:24" s="23" customFormat="1" ht="31.5" x14ac:dyDescent="0.25">
      <c r="B12" s="14">
        <v>10</v>
      </c>
      <c r="C12" s="14" t="s">
        <v>116</v>
      </c>
      <c r="D12" s="15">
        <v>44323</v>
      </c>
      <c r="E12" s="15">
        <f t="shared" si="3"/>
        <v>44353</v>
      </c>
      <c r="F12" s="16" t="s">
        <v>117</v>
      </c>
      <c r="G12" s="22">
        <v>7716206076</v>
      </c>
      <c r="H12" s="14" t="s">
        <v>118</v>
      </c>
      <c r="I12" s="14" t="s">
        <v>74</v>
      </c>
      <c r="J12" s="14" t="s">
        <v>66</v>
      </c>
      <c r="K12" s="15">
        <v>23289</v>
      </c>
      <c r="L12" s="16" t="s">
        <v>38</v>
      </c>
      <c r="M12" s="14" t="s">
        <v>65</v>
      </c>
      <c r="N12" s="14" t="s">
        <v>51</v>
      </c>
      <c r="O12" s="16" t="s">
        <v>44</v>
      </c>
      <c r="P12" s="18" t="s">
        <v>119</v>
      </c>
      <c r="Q12" s="14" t="s">
        <v>50</v>
      </c>
      <c r="R12" s="14" t="s">
        <v>45</v>
      </c>
      <c r="S12" s="16" t="s">
        <v>72</v>
      </c>
      <c r="T12" s="15">
        <v>44342</v>
      </c>
      <c r="U12" s="17">
        <v>0.40277777777777773</v>
      </c>
      <c r="V12" s="17"/>
    </row>
    <row r="13" spans="2:24" s="23" customFormat="1" ht="110.25" x14ac:dyDescent="0.25">
      <c r="B13" s="14">
        <v>11</v>
      </c>
      <c r="C13" s="14" t="s">
        <v>120</v>
      </c>
      <c r="D13" s="15">
        <v>44323</v>
      </c>
      <c r="E13" s="15">
        <f t="shared" si="3"/>
        <v>44353</v>
      </c>
      <c r="F13" s="16" t="s">
        <v>121</v>
      </c>
      <c r="G13" s="22">
        <v>5029191766</v>
      </c>
      <c r="H13" s="14" t="s">
        <v>122</v>
      </c>
      <c r="I13" s="14" t="s">
        <v>123</v>
      </c>
      <c r="J13" s="14" t="s">
        <v>124</v>
      </c>
      <c r="K13" s="15">
        <v>31303</v>
      </c>
      <c r="L13" s="16" t="s">
        <v>38</v>
      </c>
      <c r="M13" s="14" t="s">
        <v>62</v>
      </c>
      <c r="N13" s="14" t="s">
        <v>51</v>
      </c>
      <c r="O13" s="16" t="s">
        <v>157</v>
      </c>
      <c r="P13" s="18">
        <v>43798</v>
      </c>
      <c r="Q13" s="14"/>
      <c r="R13" s="14" t="s">
        <v>14</v>
      </c>
      <c r="S13" s="16" t="s">
        <v>52</v>
      </c>
      <c r="T13" s="15">
        <v>44342</v>
      </c>
      <c r="U13" s="17">
        <v>0.40277777777777773</v>
      </c>
      <c r="V13" s="17"/>
    </row>
    <row r="14" spans="2:24" s="23" customFormat="1" ht="110.25" x14ac:dyDescent="0.25">
      <c r="B14" s="14">
        <v>12</v>
      </c>
      <c r="C14" s="14" t="s">
        <v>120</v>
      </c>
      <c r="D14" s="15">
        <v>44323</v>
      </c>
      <c r="E14" s="15">
        <f t="shared" si="3"/>
        <v>44353</v>
      </c>
      <c r="F14" s="16" t="s">
        <v>121</v>
      </c>
      <c r="G14" s="22">
        <v>5029191766</v>
      </c>
      <c r="H14" s="14" t="s">
        <v>125</v>
      </c>
      <c r="I14" s="14" t="s">
        <v>126</v>
      </c>
      <c r="J14" s="14" t="s">
        <v>127</v>
      </c>
      <c r="K14" s="15">
        <v>22904</v>
      </c>
      <c r="L14" s="16" t="s">
        <v>137</v>
      </c>
      <c r="M14" s="14" t="s">
        <v>138</v>
      </c>
      <c r="N14" s="14" t="s">
        <v>39</v>
      </c>
      <c r="O14" s="16" t="s">
        <v>157</v>
      </c>
      <c r="P14" s="18">
        <v>43798</v>
      </c>
      <c r="Q14" s="14"/>
      <c r="R14" s="14" t="s">
        <v>14</v>
      </c>
      <c r="S14" s="16" t="s">
        <v>52</v>
      </c>
      <c r="T14" s="15">
        <v>44342</v>
      </c>
      <c r="U14" s="17">
        <v>0.40277777777777773</v>
      </c>
      <c r="V14" s="17"/>
    </row>
    <row r="15" spans="2:24" s="23" customFormat="1" ht="110.25" x14ac:dyDescent="0.25">
      <c r="B15" s="14">
        <v>13</v>
      </c>
      <c r="C15" s="14" t="s">
        <v>120</v>
      </c>
      <c r="D15" s="15">
        <v>44323</v>
      </c>
      <c r="E15" s="15">
        <f t="shared" ref="E15" si="4">D15+30</f>
        <v>44353</v>
      </c>
      <c r="F15" s="16" t="s">
        <v>121</v>
      </c>
      <c r="G15" s="22">
        <v>5029191766</v>
      </c>
      <c r="H15" s="14" t="s">
        <v>128</v>
      </c>
      <c r="I15" s="14" t="s">
        <v>74</v>
      </c>
      <c r="J15" s="14" t="s">
        <v>124</v>
      </c>
      <c r="K15" s="15">
        <v>25040</v>
      </c>
      <c r="L15" s="16" t="s">
        <v>133</v>
      </c>
      <c r="M15" s="14" t="s">
        <v>136</v>
      </c>
      <c r="N15" s="14" t="s">
        <v>51</v>
      </c>
      <c r="O15" s="16" t="s">
        <v>157</v>
      </c>
      <c r="P15" s="18">
        <v>43798</v>
      </c>
      <c r="Q15" s="14"/>
      <c r="R15" s="14" t="s">
        <v>14</v>
      </c>
      <c r="S15" s="16" t="s">
        <v>52</v>
      </c>
      <c r="T15" s="15">
        <v>44342</v>
      </c>
      <c r="U15" s="17">
        <v>0.40277777777777773</v>
      </c>
      <c r="V15" s="17"/>
    </row>
    <row r="16" spans="2:24" s="23" customFormat="1" ht="110.25" x14ac:dyDescent="0.25">
      <c r="B16" s="14">
        <v>14</v>
      </c>
      <c r="C16" s="14" t="s">
        <v>120</v>
      </c>
      <c r="D16" s="15">
        <v>44323</v>
      </c>
      <c r="E16" s="15">
        <f t="shared" ref="E16" si="5">D16+30</f>
        <v>44353</v>
      </c>
      <c r="F16" s="16" t="s">
        <v>121</v>
      </c>
      <c r="G16" s="22">
        <v>5029191766</v>
      </c>
      <c r="H16" s="14" t="s">
        <v>129</v>
      </c>
      <c r="I16" s="14" t="s">
        <v>37</v>
      </c>
      <c r="J16" s="14" t="s">
        <v>53</v>
      </c>
      <c r="K16" s="15">
        <v>21967</v>
      </c>
      <c r="L16" s="16" t="s">
        <v>133</v>
      </c>
      <c r="M16" s="14" t="s">
        <v>135</v>
      </c>
      <c r="N16" s="14" t="s">
        <v>51</v>
      </c>
      <c r="O16" s="16" t="s">
        <v>157</v>
      </c>
      <c r="P16" s="18">
        <v>43798</v>
      </c>
      <c r="Q16" s="14"/>
      <c r="R16" s="14" t="s">
        <v>14</v>
      </c>
      <c r="S16" s="16" t="s">
        <v>52</v>
      </c>
      <c r="T16" s="15">
        <v>44335</v>
      </c>
      <c r="U16" s="17">
        <v>0.40277777777777773</v>
      </c>
      <c r="V16" s="17"/>
    </row>
    <row r="17" spans="2:22" s="23" customFormat="1" x14ac:dyDescent="0.25">
      <c r="B17" s="14">
        <v>15</v>
      </c>
      <c r="C17" s="14" t="s">
        <v>120</v>
      </c>
      <c r="D17" s="15">
        <v>44323</v>
      </c>
      <c r="E17" s="15">
        <f t="shared" ref="E17:E24" si="6">D17+30</f>
        <v>44353</v>
      </c>
      <c r="F17" s="16" t="s">
        <v>121</v>
      </c>
      <c r="G17" s="22">
        <v>5029191766</v>
      </c>
      <c r="H17" s="14" t="s">
        <v>130</v>
      </c>
      <c r="I17" s="14" t="s">
        <v>76</v>
      </c>
      <c r="J17" s="14" t="s">
        <v>131</v>
      </c>
      <c r="K17" s="15">
        <v>30479</v>
      </c>
      <c r="L17" s="16" t="s">
        <v>132</v>
      </c>
      <c r="M17" s="14" t="s">
        <v>62</v>
      </c>
      <c r="N17" s="14" t="s">
        <v>51</v>
      </c>
      <c r="O17" s="16" t="s">
        <v>158</v>
      </c>
      <c r="P17" s="18">
        <v>43798</v>
      </c>
      <c r="Q17" s="14"/>
      <c r="R17" s="14" t="s">
        <v>14</v>
      </c>
      <c r="S17" s="16"/>
      <c r="T17" s="15">
        <v>44342</v>
      </c>
      <c r="U17" s="17">
        <v>0.40277777777777773</v>
      </c>
      <c r="V17" s="17"/>
    </row>
    <row r="18" spans="2:22" s="23" customFormat="1" ht="110.25" x14ac:dyDescent="0.25">
      <c r="B18" s="14">
        <v>16</v>
      </c>
      <c r="C18" s="14" t="s">
        <v>140</v>
      </c>
      <c r="D18" s="15">
        <v>44323</v>
      </c>
      <c r="E18" s="15">
        <f t="shared" si="6"/>
        <v>44353</v>
      </c>
      <c r="F18" s="16" t="s">
        <v>139</v>
      </c>
      <c r="G18" s="22">
        <v>5029004624</v>
      </c>
      <c r="H18" s="14" t="s">
        <v>122</v>
      </c>
      <c r="I18" s="14" t="s">
        <v>123</v>
      </c>
      <c r="J18" s="14" t="s">
        <v>124</v>
      </c>
      <c r="K18" s="15">
        <v>31303</v>
      </c>
      <c r="L18" s="16" t="s">
        <v>38</v>
      </c>
      <c r="M18" s="14" t="s">
        <v>62</v>
      </c>
      <c r="N18" s="14" t="s">
        <v>51</v>
      </c>
      <c r="O18" s="16" t="s">
        <v>157</v>
      </c>
      <c r="P18" s="18">
        <v>43760</v>
      </c>
      <c r="Q18" s="14"/>
      <c r="R18" s="14" t="s">
        <v>14</v>
      </c>
      <c r="S18" s="16" t="s">
        <v>52</v>
      </c>
      <c r="T18" s="15">
        <v>44342</v>
      </c>
      <c r="U18" s="17">
        <v>0.40277777777777773</v>
      </c>
      <c r="V18" s="17"/>
    </row>
    <row r="19" spans="2:22" s="23" customFormat="1" ht="110.25" x14ac:dyDescent="0.25">
      <c r="B19" s="14">
        <v>17</v>
      </c>
      <c r="C19" s="14" t="s">
        <v>140</v>
      </c>
      <c r="D19" s="15">
        <v>44323</v>
      </c>
      <c r="E19" s="15">
        <f t="shared" si="6"/>
        <v>44353</v>
      </c>
      <c r="F19" s="16" t="s">
        <v>139</v>
      </c>
      <c r="G19" s="22">
        <v>5029004624</v>
      </c>
      <c r="H19" s="14" t="s">
        <v>141</v>
      </c>
      <c r="I19" s="14" t="s">
        <v>142</v>
      </c>
      <c r="J19" s="14" t="s">
        <v>77</v>
      </c>
      <c r="K19" s="15" t="s">
        <v>143</v>
      </c>
      <c r="L19" s="16" t="s">
        <v>144</v>
      </c>
      <c r="M19" s="14" t="s">
        <v>134</v>
      </c>
      <c r="N19" s="14" t="s">
        <v>51</v>
      </c>
      <c r="O19" s="16" t="s">
        <v>157</v>
      </c>
      <c r="P19" s="18">
        <v>43798</v>
      </c>
      <c r="Q19" s="14"/>
      <c r="R19" s="14" t="s">
        <v>14</v>
      </c>
      <c r="S19" s="16" t="s">
        <v>52</v>
      </c>
      <c r="T19" s="15">
        <v>44342</v>
      </c>
      <c r="U19" s="17">
        <v>0.43055555555555558</v>
      </c>
      <c r="V19" s="17"/>
    </row>
    <row r="20" spans="2:22" s="23" customFormat="1" ht="110.25" x14ac:dyDescent="0.25">
      <c r="B20" s="14">
        <v>18</v>
      </c>
      <c r="C20" s="14" t="s">
        <v>140</v>
      </c>
      <c r="D20" s="15">
        <v>44323</v>
      </c>
      <c r="E20" s="15">
        <f t="shared" si="6"/>
        <v>44353</v>
      </c>
      <c r="F20" s="16" t="s">
        <v>139</v>
      </c>
      <c r="G20" s="22">
        <v>5029004624</v>
      </c>
      <c r="H20" s="14" t="s">
        <v>145</v>
      </c>
      <c r="I20" s="14" t="s">
        <v>49</v>
      </c>
      <c r="J20" s="14" t="s">
        <v>146</v>
      </c>
      <c r="K20" s="15">
        <v>30961</v>
      </c>
      <c r="L20" s="16" t="s">
        <v>147</v>
      </c>
      <c r="M20" s="14" t="s">
        <v>73</v>
      </c>
      <c r="N20" s="14" t="s">
        <v>51</v>
      </c>
      <c r="O20" s="16" t="s">
        <v>157</v>
      </c>
      <c r="P20" s="18">
        <v>43798</v>
      </c>
      <c r="Q20" s="14"/>
      <c r="R20" s="14" t="s">
        <v>14</v>
      </c>
      <c r="S20" s="16" t="s">
        <v>52</v>
      </c>
      <c r="T20" s="15">
        <v>44342</v>
      </c>
      <c r="U20" s="17">
        <v>0.43055555555555558</v>
      </c>
      <c r="V20" s="17"/>
    </row>
    <row r="21" spans="2:22" s="23" customFormat="1" ht="110.25" x14ac:dyDescent="0.25">
      <c r="B21" s="14">
        <v>19</v>
      </c>
      <c r="C21" s="14" t="s">
        <v>140</v>
      </c>
      <c r="D21" s="15">
        <v>44323</v>
      </c>
      <c r="E21" s="15">
        <f t="shared" si="6"/>
        <v>44353</v>
      </c>
      <c r="F21" s="16" t="s">
        <v>139</v>
      </c>
      <c r="G21" s="22">
        <v>5029004624</v>
      </c>
      <c r="H21" s="14" t="s">
        <v>148</v>
      </c>
      <c r="I21" s="14" t="s">
        <v>37</v>
      </c>
      <c r="J21" s="14" t="s">
        <v>71</v>
      </c>
      <c r="K21" s="15">
        <v>27569</v>
      </c>
      <c r="L21" s="16" t="s">
        <v>149</v>
      </c>
      <c r="M21" s="14" t="s">
        <v>73</v>
      </c>
      <c r="N21" s="14" t="s">
        <v>51</v>
      </c>
      <c r="O21" s="16" t="s">
        <v>157</v>
      </c>
      <c r="P21" s="18">
        <v>43798</v>
      </c>
      <c r="Q21" s="14"/>
      <c r="R21" s="14" t="s">
        <v>14</v>
      </c>
      <c r="S21" s="16" t="s">
        <v>52</v>
      </c>
      <c r="T21" s="15">
        <v>44342</v>
      </c>
      <c r="U21" s="17">
        <v>0.43055555555555558</v>
      </c>
      <c r="V21" s="17"/>
    </row>
    <row r="22" spans="2:22" s="23" customFormat="1" ht="110.25" x14ac:dyDescent="0.25">
      <c r="B22" s="14">
        <v>20</v>
      </c>
      <c r="C22" s="14" t="s">
        <v>140</v>
      </c>
      <c r="D22" s="15">
        <v>44323</v>
      </c>
      <c r="E22" s="15">
        <f t="shared" si="6"/>
        <v>44353</v>
      </c>
      <c r="F22" s="16" t="s">
        <v>139</v>
      </c>
      <c r="G22" s="22">
        <v>5029004624</v>
      </c>
      <c r="H22" s="14" t="s">
        <v>150</v>
      </c>
      <c r="I22" s="14" t="s">
        <v>61</v>
      </c>
      <c r="J22" s="14" t="s">
        <v>53</v>
      </c>
      <c r="K22" s="15">
        <v>27540</v>
      </c>
      <c r="L22" s="16" t="s">
        <v>151</v>
      </c>
      <c r="M22" s="14" t="s">
        <v>70</v>
      </c>
      <c r="N22" s="14" t="s">
        <v>39</v>
      </c>
      <c r="O22" s="16" t="s">
        <v>157</v>
      </c>
      <c r="P22" s="18"/>
      <c r="Q22" s="14"/>
      <c r="R22" s="14" t="s">
        <v>14</v>
      </c>
      <c r="S22" s="16" t="s">
        <v>52</v>
      </c>
      <c r="T22" s="15">
        <v>44342</v>
      </c>
      <c r="U22" s="17">
        <v>0.43055555555555558</v>
      </c>
      <c r="V22" s="17"/>
    </row>
    <row r="23" spans="2:22" s="23" customFormat="1" ht="110.25" x14ac:dyDescent="0.25">
      <c r="B23" s="14">
        <v>21</v>
      </c>
      <c r="C23" s="14" t="s">
        <v>152</v>
      </c>
      <c r="D23" s="15">
        <v>44323</v>
      </c>
      <c r="E23" s="15">
        <f t="shared" si="6"/>
        <v>44353</v>
      </c>
      <c r="F23" s="16" t="s">
        <v>153</v>
      </c>
      <c r="G23" s="22" t="s">
        <v>156</v>
      </c>
      <c r="H23" s="14" t="s">
        <v>154</v>
      </c>
      <c r="I23" s="14" t="s">
        <v>67</v>
      </c>
      <c r="J23" s="14" t="s">
        <v>53</v>
      </c>
      <c r="K23" s="15">
        <v>32673</v>
      </c>
      <c r="L23" s="16" t="s">
        <v>155</v>
      </c>
      <c r="M23" s="14" t="s">
        <v>73</v>
      </c>
      <c r="N23" s="14" t="s">
        <v>39</v>
      </c>
      <c r="O23" s="16" t="s">
        <v>56</v>
      </c>
      <c r="P23" s="18"/>
      <c r="Q23" s="14"/>
      <c r="R23" s="14" t="s">
        <v>14</v>
      </c>
      <c r="S23" s="16" t="s">
        <v>52</v>
      </c>
      <c r="T23" s="15">
        <v>44342</v>
      </c>
      <c r="U23" s="17">
        <v>0.43055555555555558</v>
      </c>
      <c r="V23" s="17"/>
    </row>
    <row r="24" spans="2:22" s="23" customFormat="1" ht="31.5" x14ac:dyDescent="0.25">
      <c r="B24" s="14">
        <v>22</v>
      </c>
      <c r="C24" s="14" t="s">
        <v>159</v>
      </c>
      <c r="D24" s="15">
        <v>44329</v>
      </c>
      <c r="E24" s="15">
        <f t="shared" si="6"/>
        <v>44359</v>
      </c>
      <c r="F24" s="16" t="s">
        <v>160</v>
      </c>
      <c r="G24" s="22">
        <v>5077019902</v>
      </c>
      <c r="H24" s="14" t="s">
        <v>164</v>
      </c>
      <c r="I24" s="14" t="s">
        <v>165</v>
      </c>
      <c r="J24" s="14" t="s">
        <v>166</v>
      </c>
      <c r="K24" s="15">
        <v>27142</v>
      </c>
      <c r="L24" s="16" t="s">
        <v>161</v>
      </c>
      <c r="M24" s="14" t="s">
        <v>162</v>
      </c>
      <c r="N24" s="14" t="s">
        <v>48</v>
      </c>
      <c r="O24" s="16" t="s">
        <v>44</v>
      </c>
      <c r="P24" s="18">
        <v>43858</v>
      </c>
      <c r="Q24" s="14" t="s">
        <v>50</v>
      </c>
      <c r="R24" s="14" t="s">
        <v>163</v>
      </c>
      <c r="S24" s="16" t="s">
        <v>72</v>
      </c>
      <c r="T24" s="15">
        <v>44342</v>
      </c>
      <c r="U24" s="17">
        <v>0.45833333333333331</v>
      </c>
      <c r="V24" s="17"/>
    </row>
    <row r="25" spans="2:22" s="23" customFormat="1" ht="31.5" x14ac:dyDescent="0.25">
      <c r="B25" s="14">
        <v>23</v>
      </c>
      <c r="C25" s="14" t="s">
        <v>159</v>
      </c>
      <c r="D25" s="15">
        <v>44329</v>
      </c>
      <c r="E25" s="15">
        <f t="shared" ref="E25:E27" si="7">D25+30</f>
        <v>44359</v>
      </c>
      <c r="F25" s="16" t="s">
        <v>160</v>
      </c>
      <c r="G25" s="22">
        <v>5077019902</v>
      </c>
      <c r="H25" s="14" t="s">
        <v>167</v>
      </c>
      <c r="I25" s="14" t="s">
        <v>168</v>
      </c>
      <c r="J25" s="14" t="s">
        <v>169</v>
      </c>
      <c r="K25" s="15">
        <v>31468</v>
      </c>
      <c r="L25" s="16" t="s">
        <v>170</v>
      </c>
      <c r="M25" s="14" t="s">
        <v>162</v>
      </c>
      <c r="N25" s="14" t="s">
        <v>48</v>
      </c>
      <c r="O25" s="16" t="s">
        <v>44</v>
      </c>
      <c r="P25" s="18">
        <v>43858</v>
      </c>
      <c r="Q25" s="14" t="s">
        <v>50</v>
      </c>
      <c r="R25" s="14" t="s">
        <v>163</v>
      </c>
      <c r="S25" s="16" t="s">
        <v>72</v>
      </c>
      <c r="T25" s="15">
        <v>44342</v>
      </c>
      <c r="U25" s="17">
        <v>0.45833333333333331</v>
      </c>
      <c r="V25" s="17"/>
    </row>
    <row r="26" spans="2:22" s="23" customFormat="1" ht="31.5" x14ac:dyDescent="0.25">
      <c r="B26" s="14">
        <v>24</v>
      </c>
      <c r="C26" s="14" t="s">
        <v>159</v>
      </c>
      <c r="D26" s="15">
        <v>44329</v>
      </c>
      <c r="E26" s="15">
        <f t="shared" si="7"/>
        <v>44359</v>
      </c>
      <c r="F26" s="16" t="s">
        <v>160</v>
      </c>
      <c r="G26" s="22">
        <v>5077019902</v>
      </c>
      <c r="H26" s="14" t="s">
        <v>171</v>
      </c>
      <c r="I26" s="14" t="s">
        <v>172</v>
      </c>
      <c r="J26" s="14" t="s">
        <v>173</v>
      </c>
      <c r="K26" s="15">
        <v>34522</v>
      </c>
      <c r="L26" s="16" t="s">
        <v>174</v>
      </c>
      <c r="M26" s="14" t="s">
        <v>175</v>
      </c>
      <c r="N26" s="14" t="s">
        <v>48</v>
      </c>
      <c r="O26" s="16" t="s">
        <v>44</v>
      </c>
      <c r="P26" s="18">
        <v>44272</v>
      </c>
      <c r="Q26" s="14" t="s">
        <v>50</v>
      </c>
      <c r="R26" s="14" t="s">
        <v>163</v>
      </c>
      <c r="S26" s="16" t="s">
        <v>72</v>
      </c>
      <c r="T26" s="15">
        <v>44342</v>
      </c>
      <c r="U26" s="17">
        <v>0.45833333333333331</v>
      </c>
      <c r="V26" s="17"/>
    </row>
    <row r="27" spans="2:22" s="23" customFormat="1" ht="31.5" x14ac:dyDescent="0.25">
      <c r="B27" s="14">
        <v>25</v>
      </c>
      <c r="C27" s="14" t="s">
        <v>159</v>
      </c>
      <c r="D27" s="15">
        <v>44329</v>
      </c>
      <c r="E27" s="15">
        <f t="shared" si="7"/>
        <v>44359</v>
      </c>
      <c r="F27" s="16" t="s">
        <v>160</v>
      </c>
      <c r="G27" s="22">
        <v>5077019902</v>
      </c>
      <c r="H27" s="14" t="s">
        <v>176</v>
      </c>
      <c r="I27" s="14" t="s">
        <v>49</v>
      </c>
      <c r="J27" s="14" t="s">
        <v>173</v>
      </c>
      <c r="K27" s="15">
        <v>31128</v>
      </c>
      <c r="L27" s="16" t="s">
        <v>177</v>
      </c>
      <c r="M27" s="14" t="s">
        <v>106</v>
      </c>
      <c r="N27" s="14" t="s">
        <v>48</v>
      </c>
      <c r="O27" s="16" t="s">
        <v>44</v>
      </c>
      <c r="P27" s="18">
        <v>44158</v>
      </c>
      <c r="Q27" s="14" t="s">
        <v>50</v>
      </c>
      <c r="R27" s="14" t="s">
        <v>163</v>
      </c>
      <c r="S27" s="16" t="s">
        <v>72</v>
      </c>
      <c r="T27" s="15">
        <v>44342</v>
      </c>
      <c r="U27" s="17">
        <v>0.45833333333333331</v>
      </c>
      <c r="V27" s="17"/>
    </row>
    <row r="28" spans="2:22" s="23" customFormat="1" ht="31.5" x14ac:dyDescent="0.25">
      <c r="B28" s="14">
        <v>26</v>
      </c>
      <c r="C28" s="14" t="s">
        <v>57</v>
      </c>
      <c r="D28" s="15">
        <v>44309</v>
      </c>
      <c r="E28" s="15">
        <f>D28+30</f>
        <v>44339</v>
      </c>
      <c r="F28" s="16" t="s">
        <v>58</v>
      </c>
      <c r="G28" s="22">
        <v>5032257738</v>
      </c>
      <c r="H28" s="14" t="s">
        <v>96</v>
      </c>
      <c r="I28" s="14" t="s">
        <v>61</v>
      </c>
      <c r="J28" s="14" t="s">
        <v>71</v>
      </c>
      <c r="K28" s="15">
        <v>33944</v>
      </c>
      <c r="L28" s="16" t="s">
        <v>97</v>
      </c>
      <c r="M28" s="14" t="s">
        <v>59</v>
      </c>
      <c r="N28" s="14" t="s">
        <v>48</v>
      </c>
      <c r="O28" s="16" t="s">
        <v>44</v>
      </c>
      <c r="P28" s="18" t="s">
        <v>98</v>
      </c>
      <c r="Q28" s="14" t="s">
        <v>50</v>
      </c>
      <c r="R28" s="14" t="s">
        <v>45</v>
      </c>
      <c r="S28" s="16" t="s">
        <v>46</v>
      </c>
      <c r="T28" s="15">
        <v>44342</v>
      </c>
      <c r="U28" s="17">
        <v>0.45833333333333331</v>
      </c>
      <c r="V28" s="17"/>
    </row>
    <row r="29" spans="2:22" s="23" customFormat="1" ht="31.5" x14ac:dyDescent="0.25">
      <c r="B29" s="14">
        <v>27</v>
      </c>
      <c r="C29" s="14" t="s">
        <v>57</v>
      </c>
      <c r="D29" s="15">
        <v>44309</v>
      </c>
      <c r="E29" s="15">
        <f>D29+30</f>
        <v>44339</v>
      </c>
      <c r="F29" s="16" t="s">
        <v>58</v>
      </c>
      <c r="G29" s="22">
        <v>5032257738</v>
      </c>
      <c r="H29" s="14" t="s">
        <v>99</v>
      </c>
      <c r="I29" s="14" t="s">
        <v>100</v>
      </c>
      <c r="J29" s="14" t="s">
        <v>55</v>
      </c>
      <c r="K29" s="15">
        <v>32405</v>
      </c>
      <c r="L29" s="16" t="s">
        <v>101</v>
      </c>
      <c r="M29" s="14" t="s">
        <v>102</v>
      </c>
      <c r="N29" s="14" t="s">
        <v>48</v>
      </c>
      <c r="O29" s="16" t="s">
        <v>44</v>
      </c>
      <c r="P29" s="18" t="s">
        <v>103</v>
      </c>
      <c r="Q29" s="14" t="s">
        <v>83</v>
      </c>
      <c r="R29" s="14" t="s">
        <v>45</v>
      </c>
      <c r="S29" s="16" t="s">
        <v>72</v>
      </c>
      <c r="T29" s="15">
        <v>44342</v>
      </c>
      <c r="U29" s="17">
        <v>0.45833333333333331</v>
      </c>
      <c r="V29" s="17"/>
    </row>
    <row r="30" spans="2:22" s="23" customFormat="1" ht="31.5" x14ac:dyDescent="0.25">
      <c r="B30" s="14">
        <v>28</v>
      </c>
      <c r="C30" s="14" t="s">
        <v>57</v>
      </c>
      <c r="D30" s="15">
        <v>44309</v>
      </c>
      <c r="E30" s="15">
        <f>D30+30</f>
        <v>44339</v>
      </c>
      <c r="F30" s="16" t="s">
        <v>58</v>
      </c>
      <c r="G30" s="22">
        <v>5032257738</v>
      </c>
      <c r="H30" s="14" t="s">
        <v>104</v>
      </c>
      <c r="I30" s="14" t="s">
        <v>54</v>
      </c>
      <c r="J30" s="14" t="s">
        <v>66</v>
      </c>
      <c r="K30" s="15">
        <v>34572</v>
      </c>
      <c r="L30" s="16" t="s">
        <v>105</v>
      </c>
      <c r="M30" s="14" t="s">
        <v>106</v>
      </c>
      <c r="N30" s="14" t="s">
        <v>48</v>
      </c>
      <c r="O30" s="16" t="s">
        <v>60</v>
      </c>
      <c r="P30" s="18" t="s">
        <v>103</v>
      </c>
      <c r="Q30" s="14" t="s">
        <v>83</v>
      </c>
      <c r="R30" s="14" t="s">
        <v>45</v>
      </c>
      <c r="S30" s="16" t="s">
        <v>72</v>
      </c>
      <c r="T30" s="15">
        <v>44342</v>
      </c>
      <c r="U30" s="17">
        <v>0.45833333333333331</v>
      </c>
      <c r="V30" s="17"/>
    </row>
    <row r="31" spans="2:22" s="23" customFormat="1" ht="31.5" x14ac:dyDescent="0.25">
      <c r="B31" s="14">
        <v>29</v>
      </c>
      <c r="C31" s="14" t="s">
        <v>57</v>
      </c>
      <c r="D31" s="15">
        <v>44309</v>
      </c>
      <c r="E31" s="15">
        <f>D31+30</f>
        <v>44339</v>
      </c>
      <c r="F31" s="16" t="s">
        <v>58</v>
      </c>
      <c r="G31" s="22">
        <v>5032257738</v>
      </c>
      <c r="H31" s="14" t="s">
        <v>107</v>
      </c>
      <c r="I31" s="14" t="s">
        <v>108</v>
      </c>
      <c r="J31" s="14" t="s">
        <v>53</v>
      </c>
      <c r="K31" s="15">
        <v>33459</v>
      </c>
      <c r="L31" s="16" t="s">
        <v>109</v>
      </c>
      <c r="M31" s="14" t="s">
        <v>110</v>
      </c>
      <c r="N31" s="14" t="s">
        <v>48</v>
      </c>
      <c r="O31" s="16" t="s">
        <v>60</v>
      </c>
      <c r="P31" s="18" t="s">
        <v>103</v>
      </c>
      <c r="Q31" s="14" t="s">
        <v>83</v>
      </c>
      <c r="R31" s="14" t="s">
        <v>45</v>
      </c>
      <c r="S31" s="16" t="s">
        <v>72</v>
      </c>
      <c r="T31" s="15">
        <v>44342</v>
      </c>
      <c r="U31" s="17">
        <v>0.45833333333333331</v>
      </c>
      <c r="V31" s="17"/>
    </row>
  </sheetData>
  <pageMargins left="0.7" right="0.7" top="0.75" bottom="0.75" header="0.3" footer="0.3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view="pageBreakPreview" zoomScale="60" zoomScaleNormal="80" workbookViewId="0">
      <selection activeCell="I43" sqref="I43"/>
    </sheetView>
  </sheetViews>
  <sheetFormatPr defaultRowHeight="15.75" x14ac:dyDescent="0.25"/>
  <cols>
    <col min="1" max="1" width="1.7109375" style="2" customWidth="1"/>
    <col min="2" max="2" width="4.7109375" style="2" customWidth="1"/>
    <col min="3" max="3" width="32.28515625" style="2" customWidth="1"/>
    <col min="4" max="4" width="30.5703125" style="2" customWidth="1"/>
    <col min="5" max="5" width="18.7109375" style="2" customWidth="1"/>
    <col min="6" max="6" width="28.28515625" style="2" customWidth="1"/>
    <col min="7" max="7" width="21.7109375" style="2" customWidth="1"/>
    <col min="8" max="8" width="22.42578125" style="2" customWidth="1"/>
    <col min="9" max="9" width="19.28515625" style="2" customWidth="1"/>
    <col min="10" max="10" width="16.140625" style="2" customWidth="1"/>
    <col min="11" max="16384" width="9.140625" style="2"/>
  </cols>
  <sheetData>
    <row r="1" spans="2:10" x14ac:dyDescent="0.25">
      <c r="C1" s="6" t="s">
        <v>23</v>
      </c>
      <c r="J1" s="5" t="s">
        <v>26</v>
      </c>
    </row>
    <row r="2" spans="2:10" x14ac:dyDescent="0.25">
      <c r="C2" s="6" t="s">
        <v>24</v>
      </c>
      <c r="J2" s="5" t="s">
        <v>27</v>
      </c>
    </row>
    <row r="3" spans="2:10" x14ac:dyDescent="0.25">
      <c r="C3" s="6" t="s">
        <v>25</v>
      </c>
      <c r="J3" s="5" t="s">
        <v>28</v>
      </c>
    </row>
    <row r="4" spans="2:10" x14ac:dyDescent="0.25">
      <c r="C4" s="6"/>
      <c r="J4" s="5"/>
    </row>
    <row r="5" spans="2:10" x14ac:dyDescent="0.25">
      <c r="J5" s="5" t="s">
        <v>29</v>
      </c>
    </row>
    <row r="6" spans="2:10" x14ac:dyDescent="0.25">
      <c r="J6" s="5" t="s">
        <v>30</v>
      </c>
    </row>
    <row r="7" spans="2:10" x14ac:dyDescent="0.25">
      <c r="C7" s="6"/>
    </row>
    <row r="8" spans="2:10" s="7" customFormat="1" ht="18.75" x14ac:dyDescent="0.3">
      <c r="C8" s="8" t="s">
        <v>31</v>
      </c>
      <c r="D8" s="9"/>
      <c r="E8" s="9"/>
      <c r="F8" s="9"/>
      <c r="G8" s="9"/>
      <c r="H8" s="9"/>
      <c r="I8" s="9"/>
      <c r="J8" s="9"/>
    </row>
    <row r="9" spans="2:10" s="7" customFormat="1" ht="18.75" x14ac:dyDescent="0.25">
      <c r="C9" s="9" t="s">
        <v>32</v>
      </c>
      <c r="D9" s="9"/>
      <c r="E9" s="9"/>
      <c r="F9" s="9"/>
      <c r="G9" s="9"/>
      <c r="H9" s="9"/>
      <c r="I9" s="9"/>
      <c r="J9" s="9"/>
    </row>
    <row r="10" spans="2:10" x14ac:dyDescent="0.25">
      <c r="C10" s="6"/>
    </row>
    <row r="11" spans="2:10" x14ac:dyDescent="0.25">
      <c r="C11" s="6" t="str">
        <f>CONCATENATE("Дата проведения проверки знаний: ",TEXT(Общая!T28,"ДД.ММ.ГГГГ"))</f>
        <v>Дата проведения проверки знаний: 26.05.2021</v>
      </c>
    </row>
    <row r="12" spans="2:10" x14ac:dyDescent="0.25">
      <c r="C12" s="6" t="s">
        <v>33</v>
      </c>
    </row>
    <row r="14" spans="2:10" ht="63" x14ac:dyDescent="0.25">
      <c r="B14" s="3" t="s">
        <v>8</v>
      </c>
      <c r="C14" s="3" t="s">
        <v>6</v>
      </c>
      <c r="D14" s="3" t="s">
        <v>20</v>
      </c>
      <c r="E14" s="3" t="s">
        <v>12</v>
      </c>
      <c r="F14" s="3" t="s">
        <v>15</v>
      </c>
      <c r="G14" s="3" t="s">
        <v>21</v>
      </c>
      <c r="H14" s="3" t="s">
        <v>13</v>
      </c>
      <c r="I14" s="3" t="s">
        <v>34</v>
      </c>
      <c r="J14" s="3" t="s">
        <v>22</v>
      </c>
    </row>
    <row r="15" spans="2:10" ht="94.5" x14ac:dyDescent="0.25">
      <c r="B15" s="1">
        <f>Общая!B3</f>
        <v>1</v>
      </c>
      <c r="C15" s="3" t="str">
        <f>Общая!F3</f>
        <v>ООО ДОМОДЕДОВО ЭССЕТ МЕНЕДЖМЕНТ"</v>
      </c>
      <c r="D15" s="3" t="str">
        <f>CONCATENATE(Общая!H3," ",Общая!I3," ",Общая!J3,", ",Общая!L3," ",Общая!F3,", ",Общая!M3)</f>
        <v>Черных Виктор Александрович, инженер техобслуживания систем электроснабжения ООО ДОМОДЕДОВО ЭССЕТ МЕНЕДЖМЕНТ", 1 мес</v>
      </c>
      <c r="E15" s="3" t="str">
        <f>Общая!N3</f>
        <v>внеочередная</v>
      </c>
      <c r="F15" s="3" t="str">
        <f>Общая!Q3</f>
        <v>IV до и выше 1000 В</v>
      </c>
      <c r="G15" s="3" t="str">
        <f>Общая!O3</f>
        <v>административно-технический персонал</v>
      </c>
      <c r="H15" s="3" t="str">
        <f>Общая!R3</f>
        <v>ПТЭЭП</v>
      </c>
      <c r="I15" s="10">
        <f>Общая!U3</f>
        <v>0.375</v>
      </c>
      <c r="J15" s="3"/>
    </row>
    <row r="16" spans="2:10" ht="94.5" x14ac:dyDescent="0.25">
      <c r="B16" s="1">
        <f>Общая!B4</f>
        <v>2</v>
      </c>
      <c r="C16" s="3" t="str">
        <f>Общая!F4</f>
        <v>ООО ДОМОДЕДОВО ЭССЕТ МЕНЕДЖМЕНТ"</v>
      </c>
      <c r="D16" s="3" t="str">
        <f>CONCATENATE(Общая!H4," ",Общая!I4," ",Общая!J4,", ",Общая!L4," ",Общая!F4,", ",Общая!M4)</f>
        <v>Постников Алексей Аркадиевич, инженер техобслуживания систем электроснабжения ООО ДОМОДЕДОВО ЭССЕТ МЕНЕДЖМЕНТ", 3 года</v>
      </c>
      <c r="E16" s="3" t="str">
        <f>Общая!N4</f>
        <v>внеочередная</v>
      </c>
      <c r="F16" s="3" t="str">
        <f>Общая!Q4</f>
        <v>IV до 1000 В</v>
      </c>
      <c r="G16" s="3" t="str">
        <f>Общая!O4</f>
        <v>административно-технический персонал</v>
      </c>
      <c r="H16" s="3" t="str">
        <f>Общая!R4</f>
        <v>ПТЭЭП</v>
      </c>
      <c r="I16" s="10">
        <f>Общая!U4</f>
        <v>0.375</v>
      </c>
      <c r="J16" s="3"/>
    </row>
    <row r="17" spans="2:10" ht="94.5" x14ac:dyDescent="0.25">
      <c r="B17" s="1">
        <f>Общая!B5</f>
        <v>3</v>
      </c>
      <c r="C17" s="3" t="str">
        <f>Общая!F5</f>
        <v>ООО ДОМОДЕДОВО ЭССЕТ МЕНЕДЖМЕНТ"</v>
      </c>
      <c r="D17" s="3" t="str">
        <f>CONCATENATE(Общая!H5," ",Общая!I5," ",Общая!J5,", ",Общая!L5," ",Общая!F5,", ",Общая!M5)</f>
        <v>Иванов Юрий Петрович, техник ООО ДОМОДЕДОВО ЭССЕТ МЕНЕДЖМЕНТ", 7 мес</v>
      </c>
      <c r="E17" s="3" t="str">
        <f>Общая!N5</f>
        <v>внеочередная</v>
      </c>
      <c r="F17" s="3" t="str">
        <f>Общая!Q5</f>
        <v>IV до 1000 В</v>
      </c>
      <c r="G17" s="3" t="str">
        <f>Общая!O5</f>
        <v>административно-технический персонал</v>
      </c>
      <c r="H17" s="3" t="str">
        <f>Общая!R5</f>
        <v>ПТЭЭП</v>
      </c>
      <c r="I17" s="10">
        <f>Общая!U5</f>
        <v>0.375</v>
      </c>
      <c r="J17" s="3"/>
    </row>
    <row r="18" spans="2:10" ht="94.5" x14ac:dyDescent="0.25">
      <c r="B18" s="1">
        <f>Общая!B6</f>
        <v>4</v>
      </c>
      <c r="C18" s="3" t="str">
        <f>Общая!F6</f>
        <v>ООО ДОМОДЕДОВО ЭССЕТ МЕНЕДЖМЕНТ"</v>
      </c>
      <c r="D18" s="3" t="str">
        <f>CONCATENATE(Общая!H6," ",Общая!I6," ",Общая!J6,", ",Общая!L6," ",Общая!F6,", ",Общая!M6)</f>
        <v>Прудников Анатолий Павлович, начальник подгруппы ООО ДОМОДЕДОВО ЭССЕТ МЕНЕДЖМЕНТ", 7 мес</v>
      </c>
      <c r="E18" s="3" t="str">
        <f>Общая!N6</f>
        <v>первичная</v>
      </c>
      <c r="F18" s="3" t="str">
        <f>Общая!Q6</f>
        <v>II до 1000 В</v>
      </c>
      <c r="G18" s="3" t="str">
        <f>Общая!O6</f>
        <v>административно-технический персонал</v>
      </c>
      <c r="H18" s="3" t="str">
        <f>Общая!R6</f>
        <v>ПТЭЭП</v>
      </c>
      <c r="I18" s="10">
        <f>Общая!U6</f>
        <v>0.375</v>
      </c>
      <c r="J18" s="3"/>
    </row>
    <row r="19" spans="2:10" ht="94.5" x14ac:dyDescent="0.25">
      <c r="B19" s="1">
        <f>Общая!B7</f>
        <v>5</v>
      </c>
      <c r="C19" s="3" t="str">
        <f>Общая!F7</f>
        <v>ООО ДОМОДЕДОВО ЭССЕТ МЕНЕДЖМЕНТ"</v>
      </c>
      <c r="D19" s="3" t="str">
        <f>CONCATENATE(Общая!H7," ",Общая!I7," ",Общая!J7,", ",Общая!L7," ",Общая!F7,", ",Общая!M7)</f>
        <v>Янютин Александр Петрович, техник ООО ДОМОДЕДОВО ЭССЕТ МЕНЕДЖМЕНТ", 7 мес</v>
      </c>
      <c r="E19" s="3" t="str">
        <f>Общая!N7</f>
        <v>внеочередная</v>
      </c>
      <c r="F19" s="3" t="str">
        <f>Общая!Q7</f>
        <v>IV до 1000 В</v>
      </c>
      <c r="G19" s="3" t="str">
        <f>Общая!O7</f>
        <v>административно-технический персонал</v>
      </c>
      <c r="H19" s="3" t="str">
        <f>Общая!R7</f>
        <v>ПТЭЭП</v>
      </c>
      <c r="I19" s="10">
        <f>Общая!U7</f>
        <v>0.375</v>
      </c>
      <c r="J19" s="3"/>
    </row>
    <row r="20" spans="2:10" ht="94.5" x14ac:dyDescent="0.25">
      <c r="B20" s="1">
        <f>Общая!B28</f>
        <v>26</v>
      </c>
      <c r="C20" s="3" t="str">
        <f>Общая!F8</f>
        <v>ООО "ВР-Ресурс"</v>
      </c>
      <c r="D20" s="3" t="str">
        <f>CONCATENATE(Общая!H8," ",Общая!I8," ",Общая!J8,", ",Общая!L8," ",Общая!F8,", ",Общая!M8)</f>
        <v>Казак Михаил Викторович, Начальник отдела эксплуатации инженерных систем ООО "ВР-Ресурс", 2 года</v>
      </c>
      <c r="E20" s="3" t="str">
        <f>Общая!N8</f>
        <v>внеочередная</v>
      </c>
      <c r="F20" s="3" t="str">
        <f>Общая!Q8</f>
        <v>V до и выше 1000 В</v>
      </c>
      <c r="G20" s="3" t="str">
        <f>Общая!O8</f>
        <v>административно-технический персонал</v>
      </c>
      <c r="H20" s="3" t="str">
        <f>Общая!R8</f>
        <v>ПТЭЭП</v>
      </c>
      <c r="I20" s="10">
        <f>Общая!U8</f>
        <v>0.375</v>
      </c>
      <c r="J20" s="3"/>
    </row>
    <row r="21" spans="2:10" ht="94.5" x14ac:dyDescent="0.25">
      <c r="B21" s="1">
        <f>Общая!B29</f>
        <v>27</v>
      </c>
      <c r="C21" s="3" t="str">
        <f>Общая!F9</f>
        <v>ООО "ВР-Ресурс"</v>
      </c>
      <c r="D21" s="3" t="str">
        <f>CONCATENATE(Общая!H9," ",Общая!I9," ",Общая!J9,", ",Общая!L9," ",Общая!F9,", ",Общая!M9)</f>
        <v>Тоголов Геннадий Владимирович, Начальник группы энергообеспечения ООО "ВР-Ресурс", 1 год</v>
      </c>
      <c r="E21" s="3" t="str">
        <f>Общая!N9</f>
        <v>внеочередная</v>
      </c>
      <c r="F21" s="3" t="str">
        <f>Общая!Q9</f>
        <v>V до и выше 1000 В</v>
      </c>
      <c r="G21" s="3" t="str">
        <f>Общая!O9</f>
        <v>административно-технический персонал</v>
      </c>
      <c r="H21" s="3" t="str">
        <f>Общая!R9</f>
        <v>ПТЭЭП</v>
      </c>
      <c r="I21" s="10">
        <f>Общая!U9</f>
        <v>0.375</v>
      </c>
      <c r="J21" s="3"/>
    </row>
    <row r="22" spans="2:10" ht="94.5" x14ac:dyDescent="0.25">
      <c r="B22" s="1">
        <f>Общая!B30</f>
        <v>28</v>
      </c>
      <c r="C22" s="3" t="str">
        <f>Общая!F10</f>
        <v>ООО "ВР-Ресурс"</v>
      </c>
      <c r="D22" s="3" t="str">
        <f>CONCATENATE(Общая!H10," ",Общая!I10," ",Общая!J10,", ",Общая!L10," ",Общая!F10,", ",Общая!M10)</f>
        <v>Марков Андрей Викторович, Начальник отдела эксплуатации инженерных систем ООО "ВР-Ресурс", 9 лет</v>
      </c>
      <c r="E22" s="3" t="str">
        <f>Общая!N10</f>
        <v>внеочередная</v>
      </c>
      <c r="F22" s="3" t="str">
        <f>Общая!Q10</f>
        <v>IV до и выше 1000 В</v>
      </c>
      <c r="G22" s="3" t="str">
        <f>Общая!O10</f>
        <v>административно-технический персонал</v>
      </c>
      <c r="H22" s="3" t="str">
        <f>Общая!R10</f>
        <v>ПТЭЭП</v>
      </c>
      <c r="I22" s="10">
        <f>Общая!U10</f>
        <v>0.375</v>
      </c>
      <c r="J22" s="3"/>
    </row>
    <row r="23" spans="2:10" ht="94.5" x14ac:dyDescent="0.25">
      <c r="B23" s="1">
        <f>Общая!B31</f>
        <v>29</v>
      </c>
      <c r="C23" s="3" t="str">
        <f>Общая!F11</f>
        <v>ООО "СОВМЕТАЛЛ"</v>
      </c>
      <c r="D23" s="3" t="str">
        <f>CONCATENATE(Общая!H11," ",Общая!I11," ",Общая!J11,", ",Общая!L11," ",Общая!F11,", ",Общая!M11)</f>
        <v>Силаев Евгений Владимирович, главный инженер ООО "СОВМЕТАЛЛ", 10 лет</v>
      </c>
      <c r="E23" s="3" t="str">
        <f>Общая!N11</f>
        <v>очередная</v>
      </c>
      <c r="F23" s="3" t="str">
        <f>Общая!Q11</f>
        <v>V до и выше 1000 В</v>
      </c>
      <c r="G23" s="3" t="str">
        <f>Общая!O11</f>
        <v>административно-технический персонал</v>
      </c>
      <c r="H23" s="3" t="str">
        <f>Общая!R11</f>
        <v>ПТЭЭП</v>
      </c>
      <c r="I23" s="10">
        <f>Общая!U11</f>
        <v>0.40277777777777773</v>
      </c>
      <c r="J23" s="3"/>
    </row>
    <row r="24" spans="2:10" ht="94.5" x14ac:dyDescent="0.25">
      <c r="B24" s="1">
        <f>Общая!B11</f>
        <v>9</v>
      </c>
      <c r="C24" s="3" t="str">
        <f>Общая!F12</f>
        <v>ООО "Компания "Нафта-Хим"</v>
      </c>
      <c r="D24" s="3" t="str">
        <f>CONCATENATE(Общая!H12," ",Общая!I12," ",Общая!J12,", ",Общая!L12," ",Общая!F12,", ",Общая!M12)</f>
        <v>Тютюриков Андрей Владимирович, главный инженер ООО "Компания "Нафта-Хим", 4 года</v>
      </c>
      <c r="E24" s="3" t="str">
        <f>Общая!N12</f>
        <v>очередная</v>
      </c>
      <c r="F24" s="3" t="str">
        <f>Общая!Q12</f>
        <v>V до и выше 1000 В</v>
      </c>
      <c r="G24" s="3" t="str">
        <f>Общая!O12</f>
        <v>административно-технический персонал</v>
      </c>
      <c r="H24" s="3" t="str">
        <f>Общая!R12</f>
        <v>ПТЭЭП</v>
      </c>
      <c r="I24" s="10">
        <f>Общая!U12</f>
        <v>0.40277777777777773</v>
      </c>
      <c r="J24" s="3"/>
    </row>
    <row r="25" spans="2:10" ht="94.5" x14ac:dyDescent="0.25">
      <c r="B25" s="1">
        <f>Общая!B12</f>
        <v>10</v>
      </c>
      <c r="C25" s="3" t="str">
        <f>Общая!F13</f>
        <v>ООО "ТЭП"</v>
      </c>
      <c r="D25" s="3" t="str">
        <f>CONCATENATE(Общая!H13," ",Общая!I13," ",Общая!J13,", ",Общая!L13," ",Общая!F13,", ",Общая!M13)</f>
        <v>Михайловский Иван Николаевич, главный инженер ООО "ТЭП", 6 лет</v>
      </c>
      <c r="E25" s="3" t="str">
        <f>Общая!N13</f>
        <v>очередная</v>
      </c>
      <c r="F25" s="3">
        <f>Общая!Q13</f>
        <v>0</v>
      </c>
      <c r="G25" s="3" t="str">
        <f>Общая!O13</f>
        <v>Руководящий работник</v>
      </c>
      <c r="H25" s="3" t="str">
        <f>Общая!R13</f>
        <v>ПТЭТЭ</v>
      </c>
      <c r="I25" s="10">
        <f>Общая!U13</f>
        <v>0.40277777777777773</v>
      </c>
      <c r="J25" s="3"/>
    </row>
    <row r="26" spans="2:10" ht="94.5" x14ac:dyDescent="0.25">
      <c r="B26" s="1">
        <f>Общая!B13</f>
        <v>11</v>
      </c>
      <c r="C26" s="3" t="str">
        <f>Общая!F14</f>
        <v>ООО "ТЭП"</v>
      </c>
      <c r="D26" s="3" t="str">
        <f>CONCATENATE(Общая!H14," ",Общая!I14," ",Общая!J14,", ",Общая!L14," ",Общая!F14,", ",Общая!M14)</f>
        <v>Кудиков Вячеслав Алексеевич, начальник службы эксплуатации ООО "ТЭП", 16 лет</v>
      </c>
      <c r="E26" s="3" t="str">
        <f>Общая!N14</f>
        <v>первичная</v>
      </c>
      <c r="F26" s="3">
        <f>Общая!Q14</f>
        <v>0</v>
      </c>
      <c r="G26" s="3" t="str">
        <f>Общая!O14</f>
        <v>Руководящий работник</v>
      </c>
      <c r="H26" s="3" t="str">
        <f>Общая!R14</f>
        <v>ПТЭТЭ</v>
      </c>
      <c r="I26" s="10">
        <f>Общая!U14</f>
        <v>0.40277777777777773</v>
      </c>
      <c r="J26" s="3"/>
    </row>
    <row r="27" spans="2:10" ht="97.5" customHeight="1" x14ac:dyDescent="0.25">
      <c r="B27" s="1">
        <f>Общая!B14</f>
        <v>12</v>
      </c>
      <c r="C27" s="3" t="str">
        <f>Общая!F15</f>
        <v>ООО "ТЭП"</v>
      </c>
      <c r="D27" s="3" t="str">
        <f>CONCATENATE(Общая!H15," ",Общая!I15," ",Общая!J15,", ",Общая!L15," ",Общая!F15,", ",Общая!M15)</f>
        <v>Данилов Андрей Николаевич, начальник района ООО "ТЭП", 31 год</v>
      </c>
      <c r="E27" s="3" t="str">
        <f>Общая!N15</f>
        <v>очередная</v>
      </c>
      <c r="F27" s="3">
        <f>Общая!Q15</f>
        <v>0</v>
      </c>
      <c r="G27" s="3" t="str">
        <f>Общая!O15</f>
        <v>Руководящий работник</v>
      </c>
      <c r="H27" s="3" t="str">
        <f>Общая!R15</f>
        <v>ПТЭТЭ</v>
      </c>
      <c r="I27" s="10">
        <f>Общая!U15</f>
        <v>0.40277777777777773</v>
      </c>
      <c r="J27" s="3"/>
    </row>
    <row r="28" spans="2:10" ht="74.25" customHeight="1" x14ac:dyDescent="0.25">
      <c r="B28" s="1">
        <f>Общая!B15</f>
        <v>13</v>
      </c>
      <c r="C28" s="3" t="str">
        <f>Общая!F16</f>
        <v>ООО "ТЭП"</v>
      </c>
      <c r="D28" s="3" t="str">
        <f>CONCATENATE(Общая!H16," ",Общая!I16," ",Общая!J16,", ",Общая!L16," ",Общая!F16,", ",Общая!M16)</f>
        <v>Письменский Сергей Викторович, начальник района ООО "ТЭП", 20 лет</v>
      </c>
      <c r="E28" s="3" t="str">
        <f>Общая!N16</f>
        <v>очередная</v>
      </c>
      <c r="F28" s="3">
        <f>Общая!Q16</f>
        <v>0</v>
      </c>
      <c r="G28" s="3" t="str">
        <f>Общая!O16</f>
        <v>Руководящий работник</v>
      </c>
      <c r="H28" s="3" t="str">
        <f>Общая!R16</f>
        <v>ПТЭТЭ</v>
      </c>
      <c r="I28" s="10">
        <f>Общая!U16</f>
        <v>0.40277777777777773</v>
      </c>
      <c r="J28" s="3"/>
    </row>
    <row r="29" spans="2:10" ht="78.75" customHeight="1" x14ac:dyDescent="0.25">
      <c r="B29" s="1">
        <f>Общая!B16</f>
        <v>14</v>
      </c>
      <c r="C29" s="3" t="str">
        <f>Общая!F17</f>
        <v>ООО "ТЭП"</v>
      </c>
      <c r="D29" s="3" t="str">
        <f>CONCATENATE(Общая!H17," ",Общая!I17," ",Общая!J17,", ",Общая!L17," ",Общая!F17,", ",Общая!M17)</f>
        <v>Десяцкова Екатерина Павловна, начальник отдела ПБиОТ ООО "ТЭП", 6 лет</v>
      </c>
      <c r="E29" s="3" t="str">
        <f>Общая!N17</f>
        <v>очередная</v>
      </c>
      <c r="F29" s="3">
        <f>Общая!Q17</f>
        <v>0</v>
      </c>
      <c r="G29" s="3" t="str">
        <f>Общая!O17</f>
        <v>Специалист</v>
      </c>
      <c r="H29" s="3" t="str">
        <f>Общая!R17</f>
        <v>ПТЭТЭ</v>
      </c>
      <c r="I29" s="10">
        <f>Общая!U17</f>
        <v>0.40277777777777773</v>
      </c>
      <c r="J29" s="3"/>
    </row>
    <row r="30" spans="2:10" ht="96.75" customHeight="1" x14ac:dyDescent="0.25">
      <c r="B30" s="1">
        <f>Общая!B17</f>
        <v>15</v>
      </c>
      <c r="C30" s="3" t="str">
        <f>Общая!F18</f>
        <v>АО "Мытищинская теплосеть"</v>
      </c>
      <c r="D30" s="3" t="str">
        <f>CONCATENATE(Общая!H18," ",Общая!I18," ",Общая!J18,", ",Общая!L18," ",Общая!F18,", ",Общая!M18)</f>
        <v>Михайловский Иван Николаевич, главный инженер АО "Мытищинская теплосеть", 6 лет</v>
      </c>
      <c r="E30" s="3" t="str">
        <f>Общая!N18</f>
        <v>очередная</v>
      </c>
      <c r="F30" s="3">
        <f>Общая!Q18</f>
        <v>0</v>
      </c>
      <c r="G30" s="3" t="str">
        <f>Общая!O18</f>
        <v>Руководящий работник</v>
      </c>
      <c r="H30" s="3" t="str">
        <f>Общая!R18</f>
        <v>ПТЭТЭ</v>
      </c>
      <c r="I30" s="10">
        <f>Общая!U18</f>
        <v>0.40277777777777773</v>
      </c>
      <c r="J30" s="3"/>
    </row>
    <row r="31" spans="2:10" ht="62.25" customHeight="1" x14ac:dyDescent="0.25">
      <c r="B31" s="1">
        <f>Общая!B18</f>
        <v>16</v>
      </c>
      <c r="C31" s="3" t="str">
        <f>Общая!F19</f>
        <v>АО "Мытищинская теплосеть"</v>
      </c>
      <c r="D31" s="3" t="str">
        <f>CONCATENATE(Общая!H19," ",Общая!I19," ",Общая!J19,", ",Общая!L19," ",Общая!F19,", ",Общая!M19)</f>
        <v>Колбасина Надежда Алексеевна, начальник отдела промышленной безопасности и охраны труда АО "Мытищинская теплосеть", 8 лет</v>
      </c>
      <c r="E31" s="3" t="str">
        <f>Общая!N19</f>
        <v>очередная</v>
      </c>
      <c r="F31" s="3">
        <f>Общая!Q19</f>
        <v>0</v>
      </c>
      <c r="G31" s="3" t="str">
        <f>Общая!O19</f>
        <v>Руководящий работник</v>
      </c>
      <c r="H31" s="3" t="str">
        <f>Общая!R19</f>
        <v>ПТЭТЭ</v>
      </c>
      <c r="I31" s="10">
        <f>Общая!U19</f>
        <v>0.43055555555555558</v>
      </c>
      <c r="J31" s="3"/>
    </row>
    <row r="32" spans="2:10" ht="62.25" customHeight="1" x14ac:dyDescent="0.25">
      <c r="B32" s="1">
        <f>Общая!B19</f>
        <v>17</v>
      </c>
      <c r="C32" s="3" t="str">
        <f>Общая!F20</f>
        <v>АО "Мытищинская теплосеть"</v>
      </c>
      <c r="D32" s="3" t="str">
        <f>CONCATENATE(Общая!H20," ",Общая!I20," ",Общая!J20,", ",Общая!L20," ",Общая!F20,", ",Общая!M20)</f>
        <v>Красиков Александр Андреевич, начальник округа № 1 АО "Мытищинская теплосеть", 3 года</v>
      </c>
      <c r="E32" s="3" t="str">
        <f>Общая!N20</f>
        <v>очередная</v>
      </c>
      <c r="F32" s="3">
        <f>Общая!Q20</f>
        <v>0</v>
      </c>
      <c r="G32" s="3" t="str">
        <f>Общая!O20</f>
        <v>Руководящий работник</v>
      </c>
      <c r="H32" s="3" t="str">
        <f>Общая!R20</f>
        <v>ПТЭТЭ</v>
      </c>
      <c r="I32" s="10">
        <f>Общая!U20</f>
        <v>0.43055555555555558</v>
      </c>
      <c r="J32" s="3"/>
    </row>
    <row r="33" spans="2:10" ht="99" customHeight="1" x14ac:dyDescent="0.25">
      <c r="B33" s="1">
        <f>Общая!B20</f>
        <v>18</v>
      </c>
      <c r="C33" s="3" t="str">
        <f>Общая!F21</f>
        <v>АО "Мытищинская теплосеть"</v>
      </c>
      <c r="D33" s="3" t="str">
        <f>CONCATENATE(Общая!H21," ",Общая!I21," ",Общая!J21,", ",Общая!L21," ",Общая!F21,", ",Общая!M21)</f>
        <v>Зозуля Сергей Сергеевич, начальник оперативно-диспетчерской службы АО "Мытищинская теплосеть", 3 года</v>
      </c>
      <c r="E33" s="3" t="str">
        <f>Общая!N21</f>
        <v>очередная</v>
      </c>
      <c r="F33" s="3">
        <f>Общая!Q21</f>
        <v>0</v>
      </c>
      <c r="G33" s="3" t="str">
        <f>Общая!O21</f>
        <v>Руководящий работник</v>
      </c>
      <c r="H33" s="3" t="str">
        <f>Общая!R21</f>
        <v>ПТЭТЭ</v>
      </c>
      <c r="I33" s="10">
        <f>Общая!U21</f>
        <v>0.43055555555555558</v>
      </c>
      <c r="J33" s="3"/>
    </row>
    <row r="34" spans="2:10" ht="132.75" customHeight="1" x14ac:dyDescent="0.25">
      <c r="B34" s="1">
        <f>Общая!B21</f>
        <v>19</v>
      </c>
      <c r="C34" s="3" t="str">
        <f>Общая!F22</f>
        <v>АО "Мытищинская теплосеть"</v>
      </c>
      <c r="D34" s="3" t="str">
        <f>CONCATENATE(Общая!H22," ",Общая!I22," ",Общая!J22,", ",Общая!L22," ",Общая!F22,", ",Общая!M22)</f>
        <v>Ярославцев Алексей Викторович, Главный специалист отдела промышленной безопасности и охраны труда АО "Мытищинская теплосеть", 2 года</v>
      </c>
      <c r="E34" s="3" t="str">
        <f>Общая!N22</f>
        <v>первичная</v>
      </c>
      <c r="F34" s="3">
        <f>Общая!Q22</f>
        <v>0</v>
      </c>
      <c r="G34" s="3" t="str">
        <f>Общая!O22</f>
        <v>Руководящий работник</v>
      </c>
      <c r="H34" s="3" t="str">
        <f>Общая!R22</f>
        <v>ПТЭТЭ</v>
      </c>
      <c r="I34" s="10">
        <f>Общая!U22</f>
        <v>0.43055555555555558</v>
      </c>
      <c r="J34" s="3"/>
    </row>
    <row r="35" spans="2:10" ht="93" customHeight="1" x14ac:dyDescent="0.25">
      <c r="B35" s="1">
        <f>Общая!B22</f>
        <v>20</v>
      </c>
      <c r="C35" s="3" t="str">
        <f>Общая!F23</f>
        <v>ИП Фазлыев Руслан Чулпанович</v>
      </c>
      <c r="D35" s="3" t="str">
        <f>CONCATENATE(Общая!H23," ",Общая!I23," ",Общая!J23,", ",Общая!L23," ",Общая!F23,", ",Общая!M23)</f>
        <v>Ковалев Дмитрий Викторович, инженер по сервисному обслуживанию котельного оборудования 2 категории ИП Фазлыев Руслан Чулпанович, 3 года</v>
      </c>
      <c r="E35" s="3" t="str">
        <f>Общая!N23</f>
        <v>первичная</v>
      </c>
      <c r="F35" s="3">
        <f>Общая!Q23</f>
        <v>0</v>
      </c>
      <c r="G35" s="3" t="str">
        <f>Общая!O23</f>
        <v>теплоэнергетический персонал</v>
      </c>
      <c r="H35" s="3" t="str">
        <f>Общая!R23</f>
        <v>ПТЭТЭ</v>
      </c>
      <c r="I35" s="10">
        <f>Общая!U23</f>
        <v>0.43055555555555558</v>
      </c>
      <c r="J35" s="3"/>
    </row>
    <row r="36" spans="2:10" ht="102" customHeight="1" x14ac:dyDescent="0.25">
      <c r="B36" s="1">
        <f>Общая!B23</f>
        <v>21</v>
      </c>
      <c r="C36" s="3" t="str">
        <f>Общая!F24</f>
        <v>ООО "Калиновские ЭС"</v>
      </c>
      <c r="D36" s="3" t="str">
        <f>CONCATENATE(Общая!H24," ",Общая!I24," ",Общая!J24,", ",Общая!L24," ",Общая!F24,", ",Общая!M24)</f>
        <v>Овчинников  Андрей  Олегович, Генеральный директор ООО "Калиновские ЭС", 9 лет</v>
      </c>
      <c r="E36" s="3" t="str">
        <f>Общая!N24</f>
        <v>внеочередная</v>
      </c>
      <c r="F36" s="3" t="str">
        <f>Общая!Q24</f>
        <v>V до и выше 1000 В</v>
      </c>
      <c r="G36" s="3" t="str">
        <f>Общая!O24</f>
        <v>административно-технический персонал</v>
      </c>
      <c r="H36" s="3" t="str">
        <f>Общая!R24</f>
        <v>ПТЭЭСИС</v>
      </c>
      <c r="I36" s="10">
        <f>Общая!U24</f>
        <v>0.45833333333333331</v>
      </c>
      <c r="J36" s="3"/>
    </row>
    <row r="37" spans="2:10" ht="106.5" customHeight="1" x14ac:dyDescent="0.25">
      <c r="B37" s="1">
        <f>Общая!B24</f>
        <v>22</v>
      </c>
      <c r="C37" s="3" t="str">
        <f>Общая!F25</f>
        <v>ООО "Калиновские ЭС"</v>
      </c>
      <c r="D37" s="3" t="str">
        <f>CONCATENATE(Общая!H25," ",Общая!I25," ",Общая!J25,", ",Общая!L25," ",Общая!F25,", ",Общая!M25)</f>
        <v>Комаров  Алексей  Валерьевич, Старший мастер ПУ ООО "Калиновские ЭС", 9 лет</v>
      </c>
      <c r="E37" s="3" t="str">
        <f>Общая!N25</f>
        <v>внеочередная</v>
      </c>
      <c r="F37" s="3" t="str">
        <f>Общая!Q25</f>
        <v>V до и выше 1000 В</v>
      </c>
      <c r="G37" s="3" t="str">
        <f>Общая!O25</f>
        <v>административно-технический персонал</v>
      </c>
      <c r="H37" s="3" t="str">
        <f>Общая!R25</f>
        <v>ПТЭЭСИС</v>
      </c>
      <c r="I37" s="10">
        <f>Общая!U25</f>
        <v>0.45833333333333331</v>
      </c>
      <c r="J37" s="3"/>
    </row>
    <row r="38" spans="2:10" ht="92.25" customHeight="1" x14ac:dyDescent="0.25">
      <c r="B38" s="1">
        <f>Общая!B25</f>
        <v>23</v>
      </c>
      <c r="C38" s="3" t="str">
        <f>Общая!F26</f>
        <v>ООО "Калиновские ЭС"</v>
      </c>
      <c r="D38" s="3" t="str">
        <f>CONCATENATE(Общая!H26," ",Общая!I26," ",Общая!J26,", ",Общая!L26," ",Общая!F26,", ",Общая!M26)</f>
        <v>Мазепин  Роман  Игоревич, Инженер по испытаниям ООО "Калиновские ЭС", 1 год</v>
      </c>
      <c r="E38" s="3" t="str">
        <f>Общая!N26</f>
        <v>внеочередная</v>
      </c>
      <c r="F38" s="3" t="str">
        <f>Общая!Q26</f>
        <v>V до и выше 1000 В</v>
      </c>
      <c r="G38" s="3" t="str">
        <f>Общая!O26</f>
        <v>административно-технический персонал</v>
      </c>
      <c r="H38" s="3" t="str">
        <f>Общая!R26</f>
        <v>ПТЭЭСИС</v>
      </c>
      <c r="I38" s="10">
        <f>Общая!U26</f>
        <v>0.45833333333333331</v>
      </c>
      <c r="J38" s="3"/>
    </row>
    <row r="39" spans="2:10" ht="93.75" customHeight="1" x14ac:dyDescent="0.25">
      <c r="B39" s="1">
        <f>Общая!B26</f>
        <v>24</v>
      </c>
      <c r="C39" s="3" t="str">
        <f>Общая!F27</f>
        <v>ООО "Калиновские ЭС"</v>
      </c>
      <c r="D39" s="3" t="str">
        <f>CONCATENATE(Общая!H27," ",Общая!I27," ",Общая!J27,", ",Общая!L27," ",Общая!F27,", ",Общая!M27)</f>
        <v>Сучков Александр Игоревич, Начальник ПТО ООО "Калиновские ЭС", 6 мес</v>
      </c>
      <c r="E39" s="3" t="str">
        <f>Общая!N27</f>
        <v>внеочередная</v>
      </c>
      <c r="F39" s="3" t="str">
        <f>Общая!Q27</f>
        <v>V до и выше 1000 В</v>
      </c>
      <c r="G39" s="3" t="str">
        <f>Общая!O27</f>
        <v>административно-технический персонал</v>
      </c>
      <c r="H39" s="3" t="str">
        <f>Общая!R27</f>
        <v>ПТЭЭСИС</v>
      </c>
      <c r="I39" s="10">
        <f>Общая!U27</f>
        <v>0.45833333333333331</v>
      </c>
      <c r="J39" s="3"/>
    </row>
    <row r="40" spans="2:10" ht="94.5" x14ac:dyDescent="0.25">
      <c r="B40" s="1">
        <f>Общая!B27</f>
        <v>25</v>
      </c>
      <c r="C40" s="3" t="str">
        <f>Общая!F28</f>
        <v>ООО "ВЛ-телеком +"</v>
      </c>
      <c r="D40" s="3" t="str">
        <f>CONCATENATE(Общая!H28," ",Общая!I28," ",Общая!J28,", ",Общая!L28," ",Общая!F28,", ",Общая!M28)</f>
        <v>Дубинин Алексей Сергеевич, руководитель сервисной службы ООО "ВЛ-телеком +", 7 мес</v>
      </c>
      <c r="E40" s="3" t="str">
        <f>Общая!N28</f>
        <v>внеочередная</v>
      </c>
      <c r="F40" s="3" t="str">
        <f>Общая!Q28</f>
        <v>V до и выше 1000 В</v>
      </c>
      <c r="G40" s="3" t="str">
        <f>Общая!O28</f>
        <v>административно-технический персонал</v>
      </c>
      <c r="H40" s="3" t="str">
        <f>Общая!R28</f>
        <v>ПТЭЭП</v>
      </c>
      <c r="I40" s="10">
        <f>Общая!U28</f>
        <v>0.45833333333333331</v>
      </c>
      <c r="J40" s="3"/>
    </row>
    <row r="41" spans="2:10" s="19" customFormat="1" ht="94.5" x14ac:dyDescent="0.25">
      <c r="B41" s="1">
        <f>Общая!B8</f>
        <v>6</v>
      </c>
      <c r="C41" s="3" t="str">
        <f>Общая!F29</f>
        <v>ООО "ВЛ-телеком +"</v>
      </c>
      <c r="D41" s="3" t="str">
        <f>CONCATENATE(Общая!H29," ",Общая!I29," ",Общая!J29,", ",Общая!L29," ",Общая!F29,", ",Общая!M29)</f>
        <v>Егоров Илья Александрович, руководитель ремонтно-строительной службы ООО "ВЛ-телеком +", 5 мес</v>
      </c>
      <c r="E41" s="3" t="str">
        <f>Общая!N29</f>
        <v>внеочередная</v>
      </c>
      <c r="F41" s="3" t="str">
        <f>Общая!Q29</f>
        <v>IV до и выше 1000 В</v>
      </c>
      <c r="G41" s="3" t="str">
        <f>Общая!O29</f>
        <v>административно-технический персонал</v>
      </c>
      <c r="H41" s="3" t="str">
        <f>Общая!R29</f>
        <v>ПТЭЭП</v>
      </c>
      <c r="I41" s="10">
        <f>Общая!U29</f>
        <v>0.45833333333333331</v>
      </c>
      <c r="J41" s="3"/>
    </row>
    <row r="42" spans="2:10" ht="94.5" x14ac:dyDescent="0.25">
      <c r="B42" s="1">
        <f>Общая!B9</f>
        <v>7</v>
      </c>
      <c r="C42" s="3" t="str">
        <f>Общая!F30</f>
        <v>ООО "ВЛ-телеком +"</v>
      </c>
      <c r="D42" s="3" t="str">
        <f>CONCATENATE(Общая!H30," ",Общая!I30," ",Общая!J30,", ",Общая!L30," ",Общая!F30,", ",Общая!M30)</f>
        <v>Фальшунов Николай Владимирович, руководитель инженерно-технической службы ООО "ВЛ-телеком +", 6 мес</v>
      </c>
      <c r="E42" s="3" t="str">
        <f>Общая!N30</f>
        <v>внеочередная</v>
      </c>
      <c r="F42" s="3" t="str">
        <f>Общая!Q30</f>
        <v>IV до и выше 1000 В</v>
      </c>
      <c r="G42" s="3" t="str">
        <f>Общая!O30</f>
        <v>оперативно-ремонтный персонал</v>
      </c>
      <c r="H42" s="3" t="str">
        <f>Общая!R30</f>
        <v>ПТЭЭП</v>
      </c>
      <c r="I42" s="10">
        <f>Общая!U30</f>
        <v>0.45833333333333331</v>
      </c>
      <c r="J42" s="3"/>
    </row>
    <row r="43" spans="2:10" ht="94.5" x14ac:dyDescent="0.25">
      <c r="B43" s="1">
        <f>Общая!B10</f>
        <v>8</v>
      </c>
      <c r="C43" s="3" t="str">
        <f>Общая!F31</f>
        <v>ООО "ВЛ-телеком +"</v>
      </c>
      <c r="D43" s="3" t="str">
        <f>CONCATENATE(Общая!H31," ",Общая!I31," ",Общая!J31,", ",Общая!L31," ",Общая!F31,", ",Общая!M31)</f>
        <v>Старцев Артем Викторович, ведущий инженер-проектировщик  ООО "ВЛ-телеком +", 4 мес</v>
      </c>
      <c r="E43" s="3" t="str">
        <f>Общая!N31</f>
        <v>внеочередная</v>
      </c>
      <c r="F43" s="3" t="str">
        <f>Общая!Q31</f>
        <v>IV до и выше 1000 В</v>
      </c>
      <c r="G43" s="3" t="str">
        <f>Общая!O31</f>
        <v>оперативно-ремонтный персонал</v>
      </c>
      <c r="H43" s="3" t="str">
        <f>Общая!R31</f>
        <v>ПТЭЭП</v>
      </c>
      <c r="I43" s="10">
        <f>Общая!U31</f>
        <v>0.45833333333333331</v>
      </c>
      <c r="J43" s="3"/>
    </row>
  </sheetData>
  <pageMargins left="0.59055118110236227" right="0.59055118110236227" top="0.78740157480314965" bottom="0.59055118110236227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tabSelected="1" view="pageBreakPreview" topLeftCell="A13" zoomScale="60" zoomScaleNormal="80" workbookViewId="0">
      <selection activeCell="C3" sqref="C3:E31"/>
    </sheetView>
  </sheetViews>
  <sheetFormatPr defaultRowHeight="15.75" x14ac:dyDescent="0.25"/>
  <cols>
    <col min="1" max="1" width="1.7109375" style="2" customWidth="1"/>
    <col min="2" max="2" width="4.7109375" style="2" customWidth="1"/>
    <col min="3" max="3" width="27.140625" style="2" customWidth="1"/>
    <col min="4" max="4" width="25.85546875" style="2" customWidth="1"/>
    <col min="5" max="5" width="16.140625" style="2" customWidth="1"/>
    <col min="6" max="6" width="15.5703125" style="2" customWidth="1"/>
    <col min="7" max="16384" width="9.140625" style="2"/>
  </cols>
  <sheetData>
    <row r="2" spans="2:6" ht="31.5" x14ac:dyDescent="0.25">
      <c r="B2" s="3" t="s">
        <v>8</v>
      </c>
      <c r="C2" s="3" t="s">
        <v>40</v>
      </c>
      <c r="D2" s="3" t="s">
        <v>41</v>
      </c>
      <c r="E2" s="3" t="s">
        <v>42</v>
      </c>
      <c r="F2" s="3" t="s">
        <v>43</v>
      </c>
    </row>
    <row r="3" spans="2:6" ht="47.25" x14ac:dyDescent="0.25">
      <c r="B3" s="1">
        <v>1</v>
      </c>
      <c r="C3" s="3" t="str">
        <f>CONCATENATE(Общая!H3," ",Общая!I3," ",Общая!J3)</f>
        <v>Черных Виктор Александрович</v>
      </c>
      <c r="D3" s="21" t="str">
        <f>Общая!F3</f>
        <v>ООО ДОМОДЕДОВО ЭССЕТ МЕНЕДЖМЕНТ"</v>
      </c>
      <c r="E3" s="4">
        <f>Общая!U3</f>
        <v>0.375</v>
      </c>
      <c r="F3" s="1"/>
    </row>
    <row r="4" spans="2:6" ht="47.25" x14ac:dyDescent="0.25">
      <c r="B4" s="1">
        <f>B3+1</f>
        <v>2</v>
      </c>
      <c r="C4" s="3" t="str">
        <f>CONCATENATE(Общая!H4," ",Общая!I4," ",Общая!J4)</f>
        <v>Постников Алексей Аркадиевич</v>
      </c>
      <c r="D4" s="21" t="str">
        <f>Общая!F4</f>
        <v>ООО ДОМОДЕДОВО ЭССЕТ МЕНЕДЖМЕНТ"</v>
      </c>
      <c r="E4" s="4">
        <f>Общая!U4</f>
        <v>0.375</v>
      </c>
      <c r="F4" s="1"/>
    </row>
    <row r="5" spans="2:6" ht="47.25" x14ac:dyDescent="0.25">
      <c r="B5" s="1">
        <f t="shared" ref="B5:B31" si="0">B4+1</f>
        <v>3</v>
      </c>
      <c r="C5" s="3" t="str">
        <f>CONCATENATE(Общая!H5," ",Общая!I5," ",Общая!J5)</f>
        <v>Иванов Юрий Петрович</v>
      </c>
      <c r="D5" s="21" t="str">
        <f>Общая!F5</f>
        <v>ООО ДОМОДЕДОВО ЭССЕТ МЕНЕДЖМЕНТ"</v>
      </c>
      <c r="E5" s="4">
        <f>Общая!U5</f>
        <v>0.375</v>
      </c>
      <c r="F5" s="1"/>
    </row>
    <row r="6" spans="2:6" ht="47.25" x14ac:dyDescent="0.25">
      <c r="B6" s="1">
        <f t="shared" si="0"/>
        <v>4</v>
      </c>
      <c r="C6" s="3" t="str">
        <f>CONCATENATE(Общая!H6," ",Общая!I6," ",Общая!J6)</f>
        <v>Прудников Анатолий Павлович</v>
      </c>
      <c r="D6" s="21" t="str">
        <f>Общая!F6</f>
        <v>ООО ДОМОДЕДОВО ЭССЕТ МЕНЕДЖМЕНТ"</v>
      </c>
      <c r="E6" s="4">
        <f>Общая!U6</f>
        <v>0.375</v>
      </c>
      <c r="F6" s="1"/>
    </row>
    <row r="7" spans="2:6" ht="47.25" x14ac:dyDescent="0.25">
      <c r="B7" s="1">
        <f t="shared" si="0"/>
        <v>5</v>
      </c>
      <c r="C7" s="3" t="str">
        <f>CONCATENATE(Общая!H7," ",Общая!I7," ",Общая!J7)</f>
        <v>Янютин Александр Петрович</v>
      </c>
      <c r="D7" s="21" t="str">
        <f>Общая!F7</f>
        <v>ООО ДОМОДЕДОВО ЭССЕТ МЕНЕДЖМЕНТ"</v>
      </c>
      <c r="E7" s="4">
        <f>Общая!U7</f>
        <v>0.375</v>
      </c>
      <c r="F7" s="1"/>
    </row>
    <row r="8" spans="2:6" ht="47.25" x14ac:dyDescent="0.25">
      <c r="B8" s="1">
        <f t="shared" si="0"/>
        <v>6</v>
      </c>
      <c r="C8" s="3" t="str">
        <f>CONCATENATE(Общая!H8," ",Общая!I8," ",Общая!J8)</f>
        <v>Казак Михаил Викторович</v>
      </c>
      <c r="D8" s="21" t="str">
        <f>Общая!F8</f>
        <v>ООО "ВР-Ресурс"</v>
      </c>
      <c r="E8" s="4">
        <f>Общая!U8</f>
        <v>0.375</v>
      </c>
      <c r="F8" s="1"/>
    </row>
    <row r="9" spans="2:6" ht="47.25" x14ac:dyDescent="0.25">
      <c r="B9" s="1">
        <f t="shared" si="0"/>
        <v>7</v>
      </c>
      <c r="C9" s="3" t="str">
        <f>CONCATENATE(Общая!H9," ",Общая!I9," ",Общая!J9)</f>
        <v>Тоголов Геннадий Владимирович</v>
      </c>
      <c r="D9" s="21" t="str">
        <f>Общая!F9</f>
        <v>ООО "ВР-Ресурс"</v>
      </c>
      <c r="E9" s="4">
        <f>Общая!U9</f>
        <v>0.375</v>
      </c>
      <c r="F9" s="1"/>
    </row>
    <row r="10" spans="2:6" ht="47.25" x14ac:dyDescent="0.25">
      <c r="B10" s="1">
        <f t="shared" si="0"/>
        <v>8</v>
      </c>
      <c r="C10" s="3" t="str">
        <f>CONCATENATE(Общая!H10," ",Общая!I10," ",Общая!J10)</f>
        <v>Марков Андрей Викторович</v>
      </c>
      <c r="D10" s="21" t="str">
        <f>Общая!F10</f>
        <v>ООО "ВР-Ресурс"</v>
      </c>
      <c r="E10" s="4">
        <f>Общая!U10</f>
        <v>0.375</v>
      </c>
      <c r="F10" s="1"/>
    </row>
    <row r="11" spans="2:6" ht="47.25" x14ac:dyDescent="0.25">
      <c r="B11" s="1">
        <f t="shared" si="0"/>
        <v>9</v>
      </c>
      <c r="C11" s="3" t="str">
        <f>CONCATENATE(Общая!H11," ",Общая!I11," ",Общая!J11)</f>
        <v>Силаев Евгений Владимирович</v>
      </c>
      <c r="D11" s="21" t="str">
        <f>Общая!F11</f>
        <v>ООО "СОВМЕТАЛЛ"</v>
      </c>
      <c r="E11" s="4">
        <f>Общая!U11</f>
        <v>0.40277777777777773</v>
      </c>
      <c r="F11" s="1"/>
    </row>
    <row r="12" spans="2:6" ht="47.25" x14ac:dyDescent="0.25">
      <c r="B12" s="1">
        <f t="shared" si="0"/>
        <v>10</v>
      </c>
      <c r="C12" s="3" t="str">
        <f>CONCATENATE(Общая!H12," ",Общая!I12," ",Общая!J12)</f>
        <v>Тютюриков Андрей Владимирович</v>
      </c>
      <c r="D12" s="21" t="str">
        <f>Общая!F12</f>
        <v>ООО "Компания "Нафта-Хим"</v>
      </c>
      <c r="E12" s="4">
        <f>Общая!U12</f>
        <v>0.40277777777777773</v>
      </c>
      <c r="F12" s="1"/>
    </row>
    <row r="13" spans="2:6" ht="47.25" x14ac:dyDescent="0.25">
      <c r="B13" s="1">
        <f t="shared" si="0"/>
        <v>11</v>
      </c>
      <c r="C13" s="3" t="str">
        <f>CONCATENATE(Общая!H13," ",Общая!I13," ",Общая!J13)</f>
        <v>Михайловский Иван Николаевич</v>
      </c>
      <c r="D13" s="21" t="str">
        <f>Общая!F13</f>
        <v>ООО "ТЭП"</v>
      </c>
      <c r="E13" s="4">
        <f>Общая!U13</f>
        <v>0.40277777777777773</v>
      </c>
      <c r="F13" s="1"/>
    </row>
    <row r="14" spans="2:6" ht="47.25" x14ac:dyDescent="0.25">
      <c r="B14" s="1">
        <f t="shared" si="0"/>
        <v>12</v>
      </c>
      <c r="C14" s="3" t="str">
        <f>CONCATENATE(Общая!H14," ",Общая!I14," ",Общая!J14)</f>
        <v>Кудиков Вячеслав Алексеевич</v>
      </c>
      <c r="D14" s="21" t="str">
        <f>Общая!F14</f>
        <v>ООО "ТЭП"</v>
      </c>
      <c r="E14" s="4">
        <f>Общая!U14</f>
        <v>0.40277777777777773</v>
      </c>
      <c r="F14" s="1"/>
    </row>
    <row r="15" spans="2:6" ht="47.25" x14ac:dyDescent="0.25">
      <c r="B15" s="1">
        <f t="shared" si="0"/>
        <v>13</v>
      </c>
      <c r="C15" s="3" t="str">
        <f>CONCATENATE(Общая!H15," ",Общая!I15," ",Общая!J15)</f>
        <v>Данилов Андрей Николаевич</v>
      </c>
      <c r="D15" s="21" t="str">
        <f>Общая!F15</f>
        <v>ООО "ТЭП"</v>
      </c>
      <c r="E15" s="4">
        <f>Общая!U15</f>
        <v>0.40277777777777773</v>
      </c>
      <c r="F15" s="1"/>
    </row>
    <row r="16" spans="2:6" ht="47.25" x14ac:dyDescent="0.25">
      <c r="B16" s="1">
        <f t="shared" si="0"/>
        <v>14</v>
      </c>
      <c r="C16" s="3" t="str">
        <f>CONCATENATE(Общая!H16," ",Общая!I16," ",Общая!J16)</f>
        <v>Письменский Сергей Викторович</v>
      </c>
      <c r="D16" s="21" t="str">
        <f>Общая!F16</f>
        <v>ООО "ТЭП"</v>
      </c>
      <c r="E16" s="4">
        <f>Общая!U16</f>
        <v>0.40277777777777773</v>
      </c>
      <c r="F16" s="1"/>
    </row>
    <row r="17" spans="2:6" ht="47.25" x14ac:dyDescent="0.25">
      <c r="B17" s="1">
        <f t="shared" si="0"/>
        <v>15</v>
      </c>
      <c r="C17" s="3" t="str">
        <f>CONCATENATE(Общая!H17," ",Общая!I17," ",Общая!J17)</f>
        <v>Десяцкова Екатерина Павловна</v>
      </c>
      <c r="D17" s="21" t="str">
        <f>Общая!F17</f>
        <v>ООО "ТЭП"</v>
      </c>
      <c r="E17" s="4">
        <f>Общая!U17</f>
        <v>0.40277777777777773</v>
      </c>
      <c r="F17" s="1"/>
    </row>
    <row r="18" spans="2:6" ht="47.25" x14ac:dyDescent="0.25">
      <c r="B18" s="1">
        <f t="shared" si="0"/>
        <v>16</v>
      </c>
      <c r="C18" s="3" t="str">
        <f>CONCATENATE(Общая!H18," ",Общая!I18," ",Общая!J18)</f>
        <v>Михайловский Иван Николаевич</v>
      </c>
      <c r="D18" s="21" t="str">
        <f>Общая!F18</f>
        <v>АО "Мытищинская теплосеть"</v>
      </c>
      <c r="E18" s="4">
        <f>Общая!U18</f>
        <v>0.40277777777777773</v>
      </c>
      <c r="F18" s="1"/>
    </row>
    <row r="19" spans="2:6" ht="47.25" x14ac:dyDescent="0.25">
      <c r="B19" s="1">
        <f t="shared" si="0"/>
        <v>17</v>
      </c>
      <c r="C19" s="3" t="str">
        <f>CONCATENATE(Общая!H19," ",Общая!I19," ",Общая!J19)</f>
        <v>Колбасина Надежда Алексеевна</v>
      </c>
      <c r="D19" s="21" t="str">
        <f>Общая!F19</f>
        <v>АО "Мытищинская теплосеть"</v>
      </c>
      <c r="E19" s="4">
        <f>Общая!U19</f>
        <v>0.43055555555555558</v>
      </c>
      <c r="F19" s="1"/>
    </row>
    <row r="20" spans="2:6" ht="47.25" x14ac:dyDescent="0.25">
      <c r="B20" s="1">
        <f t="shared" si="0"/>
        <v>18</v>
      </c>
      <c r="C20" s="3" t="str">
        <f>CONCATENATE(Общая!H20," ",Общая!I20," ",Общая!J20)</f>
        <v>Красиков Александр Андреевич</v>
      </c>
      <c r="D20" s="21" t="str">
        <f>Общая!F20</f>
        <v>АО "Мытищинская теплосеть"</v>
      </c>
      <c r="E20" s="4">
        <f>Общая!U20</f>
        <v>0.43055555555555558</v>
      </c>
      <c r="F20" s="1"/>
    </row>
    <row r="21" spans="2:6" ht="47.25" x14ac:dyDescent="0.25">
      <c r="B21" s="1">
        <f t="shared" si="0"/>
        <v>19</v>
      </c>
      <c r="C21" s="3" t="str">
        <f>CONCATENATE(Общая!H21," ",Общая!I21," ",Общая!J21)</f>
        <v>Зозуля Сергей Сергеевич</v>
      </c>
      <c r="D21" s="21" t="str">
        <f>Общая!F21</f>
        <v>АО "Мытищинская теплосеть"</v>
      </c>
      <c r="E21" s="4">
        <f>Общая!U21</f>
        <v>0.43055555555555558</v>
      </c>
      <c r="F21" s="1"/>
    </row>
    <row r="22" spans="2:6" ht="47.25" x14ac:dyDescent="0.25">
      <c r="B22" s="1">
        <f t="shared" si="0"/>
        <v>20</v>
      </c>
      <c r="C22" s="3" t="str">
        <f>CONCATENATE(Общая!H22," ",Общая!I22," ",Общая!J22)</f>
        <v>Ярославцев Алексей Викторович</v>
      </c>
      <c r="D22" s="21" t="str">
        <f>Общая!F22</f>
        <v>АО "Мытищинская теплосеть"</v>
      </c>
      <c r="E22" s="4">
        <f>Общая!U22</f>
        <v>0.43055555555555558</v>
      </c>
      <c r="F22" s="1"/>
    </row>
    <row r="23" spans="2:6" ht="47.25" x14ac:dyDescent="0.25">
      <c r="B23" s="1">
        <f t="shared" si="0"/>
        <v>21</v>
      </c>
      <c r="C23" s="3" t="str">
        <f>CONCATENATE(Общая!H23," ",Общая!I23," ",Общая!J23)</f>
        <v>Ковалев Дмитрий Викторович</v>
      </c>
      <c r="D23" s="21" t="str">
        <f>Общая!F23</f>
        <v>ИП Фазлыев Руслан Чулпанович</v>
      </c>
      <c r="E23" s="4">
        <f>Общая!U23</f>
        <v>0.43055555555555558</v>
      </c>
      <c r="F23" s="1"/>
    </row>
    <row r="24" spans="2:6" ht="47.25" x14ac:dyDescent="0.25">
      <c r="B24" s="1">
        <f t="shared" si="0"/>
        <v>22</v>
      </c>
      <c r="C24" s="3" t="str">
        <f>CONCATENATE(Общая!H24," ",Общая!I24," ",Общая!J24)</f>
        <v>Овчинников  Андрей  Олегович</v>
      </c>
      <c r="D24" s="21" t="str">
        <f>Общая!F24</f>
        <v>ООО "Калиновские ЭС"</v>
      </c>
      <c r="E24" s="4">
        <f>Общая!U24</f>
        <v>0.45833333333333331</v>
      </c>
      <c r="F24" s="1"/>
    </row>
    <row r="25" spans="2:6" ht="47.25" x14ac:dyDescent="0.25">
      <c r="B25" s="1">
        <f t="shared" si="0"/>
        <v>23</v>
      </c>
      <c r="C25" s="3" t="str">
        <f>CONCATENATE(Общая!H25," ",Общая!I25," ",Общая!J25)</f>
        <v>Комаров  Алексей  Валерьевич</v>
      </c>
      <c r="D25" s="21" t="str">
        <f>Общая!F25</f>
        <v>ООО "Калиновские ЭС"</v>
      </c>
      <c r="E25" s="4">
        <f>Общая!U25</f>
        <v>0.45833333333333331</v>
      </c>
      <c r="F25" s="1"/>
    </row>
    <row r="26" spans="2:6" ht="47.25" x14ac:dyDescent="0.25">
      <c r="B26" s="1">
        <f t="shared" si="0"/>
        <v>24</v>
      </c>
      <c r="C26" s="3" t="str">
        <f>CONCATENATE(Общая!H26," ",Общая!I26," ",Общая!J26)</f>
        <v>Мазепин  Роман  Игоревич</v>
      </c>
      <c r="D26" s="21" t="str">
        <f>Общая!F26</f>
        <v>ООО "Калиновские ЭС"</v>
      </c>
      <c r="E26" s="4">
        <f>Общая!U26</f>
        <v>0.45833333333333331</v>
      </c>
      <c r="F26" s="1"/>
    </row>
    <row r="27" spans="2:6" ht="47.25" x14ac:dyDescent="0.25">
      <c r="B27" s="1">
        <f t="shared" si="0"/>
        <v>25</v>
      </c>
      <c r="C27" s="3" t="str">
        <f>CONCATENATE(Общая!H27," ",Общая!I27," ",Общая!J27)</f>
        <v>Сучков Александр Игоревич</v>
      </c>
      <c r="D27" s="21" t="str">
        <f>Общая!F27</f>
        <v>ООО "Калиновские ЭС"</v>
      </c>
      <c r="E27" s="4">
        <f>Общая!U27</f>
        <v>0.45833333333333331</v>
      </c>
      <c r="F27" s="1"/>
    </row>
    <row r="28" spans="2:6" ht="47.25" x14ac:dyDescent="0.25">
      <c r="B28" s="1">
        <f t="shared" si="0"/>
        <v>26</v>
      </c>
      <c r="C28" s="3" t="str">
        <f>CONCATENATE(Общая!H28," ",Общая!I28," ",Общая!J28)</f>
        <v>Дубинин Алексей Сергеевич</v>
      </c>
      <c r="D28" s="21" t="str">
        <f>Общая!F28</f>
        <v>ООО "ВЛ-телеком +"</v>
      </c>
      <c r="E28" s="4">
        <f>Общая!U28</f>
        <v>0.45833333333333331</v>
      </c>
      <c r="F28" s="1"/>
    </row>
    <row r="29" spans="2:6" ht="47.25" x14ac:dyDescent="0.25">
      <c r="B29" s="1">
        <f t="shared" si="0"/>
        <v>27</v>
      </c>
      <c r="C29" s="3" t="str">
        <f>CONCATENATE(Общая!H29," ",Общая!I29," ",Общая!J29)</f>
        <v>Егоров Илья Александрович</v>
      </c>
      <c r="D29" s="21" t="str">
        <f>Общая!F29</f>
        <v>ООО "ВЛ-телеком +"</v>
      </c>
      <c r="E29" s="4">
        <f>Общая!U29</f>
        <v>0.45833333333333331</v>
      </c>
      <c r="F29" s="1"/>
    </row>
    <row r="30" spans="2:6" ht="47.25" x14ac:dyDescent="0.25">
      <c r="B30" s="1">
        <f t="shared" si="0"/>
        <v>28</v>
      </c>
      <c r="C30" s="3" t="str">
        <f>CONCATENATE(Общая!H30," ",Общая!I30," ",Общая!J30)</f>
        <v>Фальшунов Николай Владимирович</v>
      </c>
      <c r="D30" s="21" t="str">
        <f>Общая!F30</f>
        <v>ООО "ВЛ-телеком +"</v>
      </c>
      <c r="E30" s="4">
        <f>Общая!U30</f>
        <v>0.45833333333333331</v>
      </c>
      <c r="F30" s="1"/>
    </row>
    <row r="31" spans="2:6" ht="47.25" x14ac:dyDescent="0.25">
      <c r="B31" s="1">
        <f t="shared" si="0"/>
        <v>29</v>
      </c>
      <c r="C31" s="3" t="str">
        <f>CONCATENATE(Общая!H31," ",Общая!I31," ",Общая!J31)</f>
        <v>Старцев Артем Викторович</v>
      </c>
      <c r="D31" s="21" t="str">
        <f>Общая!F31</f>
        <v>ООО "ВЛ-телеком +"</v>
      </c>
      <c r="E31" s="4">
        <f>Общая!U31</f>
        <v>0.45833333333333331</v>
      </c>
      <c r="F3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Общая</vt:lpstr>
      <vt:lpstr>на утверждение</vt:lpstr>
      <vt:lpstr>пропуск</vt:lpstr>
      <vt:lpstr>'на утверждение'!Область_печати</vt:lpstr>
      <vt:lpstr>Общая!Область_печати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2021-05-24T14:01:50Z</cp:lastPrinted>
  <dcterms:created xsi:type="dcterms:W3CDTF">2015-06-05T18:19:34Z</dcterms:created>
  <dcterms:modified xsi:type="dcterms:W3CDTF">2021-05-24T14:08:33Z</dcterms:modified>
</cp:coreProperties>
</file>